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ČUNOVODSTVO\2022\Fina izvještaji 2022\Fin izvj 12-22\"/>
    </mc:Choice>
  </mc:AlternateContent>
  <xr:revisionPtr revIDLastSave="0" documentId="13_ncr:1_{0840DE9E-7328-46F5-83F5-2411FA0F475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G288" i="9"/>
  <c r="F288" i="9"/>
  <c r="F287" i="9"/>
  <c r="F286" i="9"/>
  <c r="H285" i="9"/>
  <c r="G285" i="9"/>
  <c r="F285" i="9"/>
  <c r="H284" i="9"/>
  <c r="G284" i="9"/>
  <c r="F284" i="9"/>
  <c r="H283" i="9"/>
  <c r="E283" i="9" s="1"/>
  <c r="B283" i="9" s="1"/>
  <c r="G283" i="9"/>
  <c r="F283" i="9"/>
  <c r="F282" i="9"/>
  <c r="H281" i="9"/>
  <c r="E281" i="9" s="1"/>
  <c r="G281" i="9"/>
  <c r="F281" i="9"/>
  <c r="B281" i="9"/>
  <c r="H280" i="9"/>
  <c r="G280" i="9"/>
  <c r="F280" i="9"/>
  <c r="E280" i="9"/>
  <c r="B280" i="9" s="1"/>
  <c r="H279" i="9"/>
  <c r="G279" i="9"/>
  <c r="F279" i="9"/>
  <c r="F278" i="9"/>
  <c r="F277" i="9"/>
  <c r="F276" i="9"/>
  <c r="F275" i="9"/>
  <c r="L274" i="9"/>
  <c r="F274" i="9" s="1"/>
  <c r="H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G225" i="9"/>
  <c r="F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G68" i="9"/>
  <c r="F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B44" i="9" s="1"/>
  <c r="G44" i="9"/>
  <c r="F44" i="9"/>
  <c r="H43" i="9"/>
  <c r="G43" i="9"/>
  <c r="F43" i="9"/>
  <c r="E43" i="9"/>
  <c r="B43" i="9" s="1"/>
  <c r="H42" i="9"/>
  <c r="G42" i="9"/>
  <c r="F42" i="9"/>
  <c r="H41" i="9"/>
  <c r="E41" i="9" s="1"/>
  <c r="B41" i="9" s="1"/>
  <c r="G41" i="9"/>
  <c r="F41" i="9"/>
  <c r="H40" i="9"/>
  <c r="E40" i="9" s="1"/>
  <c r="B40" i="9" s="1"/>
  <c r="G40" i="9"/>
  <c r="F40" i="9"/>
  <c r="H39" i="9"/>
  <c r="E39" i="9" s="1"/>
  <c r="B39" i="9" s="1"/>
  <c r="G39" i="9"/>
  <c r="F39" i="9"/>
  <c r="H38" i="9"/>
  <c r="E38" i="9" s="1"/>
  <c r="G38" i="9"/>
  <c r="F38" i="9"/>
  <c r="B38" i="9"/>
  <c r="H37" i="9"/>
  <c r="E37" i="9" s="1"/>
  <c r="B37" i="9" s="1"/>
  <c r="G37" i="9"/>
  <c r="F37" i="9"/>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G30" i="9"/>
  <c r="F30" i="9"/>
  <c r="H29" i="9"/>
  <c r="G29" i="9"/>
  <c r="F29" i="9"/>
  <c r="E29" i="9"/>
  <c r="B29" i="9" s="1"/>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G22" i="9"/>
  <c r="F22" i="9"/>
  <c r="H21" i="9"/>
  <c r="G21" i="9"/>
  <c r="F21" i="9"/>
  <c r="E21" i="9"/>
  <c r="B21" i="9" s="1"/>
  <c r="F20" i="9"/>
  <c r="F4" i="9"/>
  <c r="O3" i="9"/>
  <c r="G274" i="9" s="1"/>
  <c r="E274" i="9" s="1"/>
  <c r="I3" i="9"/>
  <c r="H3" i="9"/>
  <c r="G3" i="9"/>
  <c r="D101" i="8"/>
  <c r="D95" i="8"/>
  <c r="D90" i="8"/>
  <c r="D85" i="8"/>
  <c r="D80" i="8"/>
  <c r="D75" i="8"/>
  <c r="D70" i="8"/>
  <c r="D65" i="8"/>
  <c r="D60" i="8"/>
  <c r="D55" i="8"/>
  <c r="D50" i="8"/>
  <c r="D49" i="8"/>
  <c r="D44" i="8"/>
  <c r="D43" i="8"/>
  <c r="D36" i="8"/>
  <c r="D26" i="8"/>
  <c r="D24" i="8" s="1"/>
  <c r="C1499" i="1" s="1"/>
  <c r="D18" i="8"/>
  <c r="D8" i="8"/>
  <c r="D6" i="8" s="1"/>
  <c r="C1481" i="1" s="1"/>
  <c r="H1481" i="1"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C1227" i="1" s="1"/>
  <c r="F249" i="5"/>
  <c r="F248" i="5"/>
  <c r="F247" i="5"/>
  <c r="E246" i="5"/>
  <c r="D1223" i="1" s="1"/>
  <c r="D246" i="5"/>
  <c r="C1223" i="1" s="1"/>
  <c r="F244" i="5"/>
  <c r="F243" i="5"/>
  <c r="E242" i="5"/>
  <c r="D242" i="5"/>
  <c r="F242" i="5" s="1"/>
  <c r="F241" i="5"/>
  <c r="F240" i="5"/>
  <c r="E239" i="5"/>
  <c r="E238" i="5" s="1"/>
  <c r="D1215"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990" i="1" s="1"/>
  <c r="D35" i="5"/>
  <c r="C1013" i="1"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D528" i="4" s="1"/>
  <c r="F527" i="4"/>
  <c r="F526" i="4"/>
  <c r="E525" i="4"/>
  <c r="D525" i="4"/>
  <c r="D515" i="4" s="1"/>
  <c r="F51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5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20"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E408" i="4" s="1"/>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D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D50" i="4" s="1"/>
  <c r="F61" i="4"/>
  <c r="F60" i="4"/>
  <c r="E59" i="4"/>
  <c r="D59" i="4"/>
  <c r="F59" i="4" s="1"/>
  <c r="F58" i="4"/>
  <c r="F57" i="4"/>
  <c r="F56" i="4"/>
  <c r="F55" i="4"/>
  <c r="E54" i="4"/>
  <c r="D54" i="4"/>
  <c r="F54" i="4" s="1"/>
  <c r="F53" i="4"/>
  <c r="F52" i="4"/>
  <c r="E51" i="4"/>
  <c r="E50" i="4" s="1"/>
  <c r="D46" i="1"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E6" i="4" s="1"/>
  <c r="D2" i="1"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C1507" i="1"/>
  <c r="H1507" i="1" s="1"/>
  <c r="C1506" i="1"/>
  <c r="G1505" i="1"/>
  <c r="C1505" i="1"/>
  <c r="H1505" i="1" s="1"/>
  <c r="C1504" i="1"/>
  <c r="C1503" i="1"/>
  <c r="H1503" i="1" s="1"/>
  <c r="C1502" i="1"/>
  <c r="C1500" i="1"/>
  <c r="C1498" i="1"/>
  <c r="G1497" i="1"/>
  <c r="C1497" i="1"/>
  <c r="H1497" i="1" s="1"/>
  <c r="C1496" i="1"/>
  <c r="G1495" i="1"/>
  <c r="C1495" i="1"/>
  <c r="H1495" i="1" s="1"/>
  <c r="C1494" i="1"/>
  <c r="G1493" i="1"/>
  <c r="C1493" i="1"/>
  <c r="H1493" i="1" s="1"/>
  <c r="C1492" i="1"/>
  <c r="G1491" i="1"/>
  <c r="C1491" i="1"/>
  <c r="H1491" i="1" s="1"/>
  <c r="C1490" i="1"/>
  <c r="C1489" i="1"/>
  <c r="H1489" i="1" s="1"/>
  <c r="C1488" i="1"/>
  <c r="G1487" i="1"/>
  <c r="C1487" i="1"/>
  <c r="H1487" i="1" s="1"/>
  <c r="C1486"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C1428" i="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D1420" i="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C1411" i="1"/>
  <c r="H1410" i="1"/>
  <c r="D1410" i="1"/>
  <c r="C1410" i="1"/>
  <c r="G1410" i="1" s="1"/>
  <c r="C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D1271" i="1"/>
  <c r="C1271" i="1"/>
  <c r="G1271" i="1" s="1"/>
  <c r="D1270" i="1"/>
  <c r="H1270" i="1" s="1"/>
  <c r="C1270" i="1"/>
  <c r="H1269" i="1"/>
  <c r="D1269" i="1"/>
  <c r="C1269" i="1"/>
  <c r="G1269" i="1" s="1"/>
  <c r="D1268" i="1"/>
  <c r="H1268" i="1" s="1"/>
  <c r="C1268" i="1"/>
  <c r="H1267" i="1"/>
  <c r="D1267" i="1"/>
  <c r="C1267" i="1"/>
  <c r="G1267" i="1" s="1"/>
  <c r="D1266" i="1"/>
  <c r="C1266" i="1"/>
  <c r="D1265" i="1"/>
  <c r="C1265" i="1"/>
  <c r="D1264" i="1"/>
  <c r="H1264" i="1" s="1"/>
  <c r="C1264" i="1"/>
  <c r="H1263" i="1"/>
  <c r="D1263" i="1"/>
  <c r="C1263" i="1"/>
  <c r="G1263" i="1" s="1"/>
  <c r="D1262" i="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D1245" i="1"/>
  <c r="C1245" i="1"/>
  <c r="D1244" i="1"/>
  <c r="C1244" i="1"/>
  <c r="H1243" i="1"/>
  <c r="D1243" i="1"/>
  <c r="C1243" i="1"/>
  <c r="G1243" i="1" s="1"/>
  <c r="D1242" i="1"/>
  <c r="H1242" i="1" s="1"/>
  <c r="C1242" i="1"/>
  <c r="H1241" i="1"/>
  <c r="D1241" i="1"/>
  <c r="C1241" i="1"/>
  <c r="G1241" i="1" s="1"/>
  <c r="D1240" i="1"/>
  <c r="C1240" i="1"/>
  <c r="H1239" i="1"/>
  <c r="D1239" i="1"/>
  <c r="C1239" i="1"/>
  <c r="G1239" i="1" s="1"/>
  <c r="D1238" i="1"/>
  <c r="H1238" i="1" s="1"/>
  <c r="C1238" i="1"/>
  <c r="D1237" i="1"/>
  <c r="C1237" i="1"/>
  <c r="D1236" i="1"/>
  <c r="H1236" i="1" s="1"/>
  <c r="C1236" i="1"/>
  <c r="D1235" i="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D1227" i="1"/>
  <c r="D1226" i="1"/>
  <c r="H1226" i="1" s="1"/>
  <c r="C1226" i="1"/>
  <c r="D1225" i="1"/>
  <c r="C1225" i="1"/>
  <c r="D1224" i="1"/>
  <c r="H1224" i="1" s="1"/>
  <c r="C1224" i="1"/>
  <c r="D1221" i="1"/>
  <c r="H1221" i="1" s="1"/>
  <c r="C1221" i="1"/>
  <c r="H1220" i="1"/>
  <c r="D1220" i="1"/>
  <c r="C1220" i="1"/>
  <c r="G1220" i="1" s="1"/>
  <c r="D1219" i="1"/>
  <c r="H1219" i="1" s="1"/>
  <c r="C1219" i="1"/>
  <c r="D1218" i="1"/>
  <c r="C1218" i="1"/>
  <c r="G1218" i="1" s="1"/>
  <c r="D1217" i="1"/>
  <c r="C1217"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C1166" i="1"/>
  <c r="D1165" i="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C1156" i="1"/>
  <c r="D1155" i="1"/>
  <c r="C1155" i="1"/>
  <c r="G1155" i="1" s="1"/>
  <c r="D1154" i="1"/>
  <c r="D1151" i="1"/>
  <c r="C1151" i="1"/>
  <c r="H1150" i="1"/>
  <c r="D1150" i="1"/>
  <c r="C1150" i="1"/>
  <c r="G1150" i="1" s="1"/>
  <c r="D1149" i="1"/>
  <c r="H1149" i="1" s="1"/>
  <c r="C1149" i="1"/>
  <c r="D1148" i="1"/>
  <c r="C1148" i="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D1064" i="1"/>
  <c r="C1064" i="1"/>
  <c r="D1063" i="1"/>
  <c r="H1063" i="1" s="1"/>
  <c r="C1063"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C1032" i="1"/>
  <c r="G1032" i="1" s="1"/>
  <c r="D1031" i="1"/>
  <c r="H1031" i="1" s="1"/>
  <c r="C1031" i="1"/>
  <c r="D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D1018" i="1"/>
  <c r="C1018" i="1"/>
  <c r="D1017" i="1"/>
  <c r="H1017" i="1" s="1"/>
  <c r="C1017" i="1"/>
  <c r="H1016" i="1"/>
  <c r="D1016" i="1"/>
  <c r="C1016" i="1"/>
  <c r="G1016" i="1" s="1"/>
  <c r="D1015" i="1"/>
  <c r="H1015" i="1" s="1"/>
  <c r="C1015" i="1"/>
  <c r="D1014" i="1"/>
  <c r="C1014" i="1"/>
  <c r="D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D1006" i="1"/>
  <c r="C1006" i="1"/>
  <c r="G1006" i="1" s="1"/>
  <c r="D1005" i="1"/>
  <c r="H1005" i="1" s="1"/>
  <c r="C1005" i="1"/>
  <c r="D1004" i="1"/>
  <c r="C1004" i="1"/>
  <c r="G1004" i="1" s="1"/>
  <c r="D1003" i="1"/>
  <c r="C1003" i="1"/>
  <c r="D1002" i="1"/>
  <c r="C1002" i="1"/>
  <c r="D1001" i="1"/>
  <c r="H1001" i="1" s="1"/>
  <c r="C1001" i="1"/>
  <c r="D1000" i="1"/>
  <c r="C1000" i="1"/>
  <c r="G1000" i="1" s="1"/>
  <c r="D999" i="1"/>
  <c r="C999" i="1"/>
  <c r="D998" i="1"/>
  <c r="C998" i="1"/>
  <c r="D997" i="1"/>
  <c r="D996" i="1"/>
  <c r="C996" i="1"/>
  <c r="G996" i="1" s="1"/>
  <c r="D995" i="1"/>
  <c r="H995" i="1" s="1"/>
  <c r="C995" i="1"/>
  <c r="H994" i="1"/>
  <c r="D994" i="1"/>
  <c r="C994" i="1"/>
  <c r="G994" i="1" s="1"/>
  <c r="D993" i="1"/>
  <c r="C993" i="1"/>
  <c r="H992" i="1"/>
  <c r="D992" i="1"/>
  <c r="C992" i="1"/>
  <c r="G992" i="1" s="1"/>
  <c r="C991" i="1"/>
  <c r="H989" i="1"/>
  <c r="D989" i="1"/>
  <c r="C989" i="1"/>
  <c r="G989" i="1" s="1"/>
  <c r="D988" i="1"/>
  <c r="C988" i="1"/>
  <c r="D987" i="1"/>
  <c r="C987" i="1"/>
  <c r="G987" i="1" s="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D861" i="1"/>
  <c r="C861" i="1"/>
  <c r="G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H646" i="1" s="1"/>
  <c r="D645" i="1"/>
  <c r="C645" i="1"/>
  <c r="D644" i="1"/>
  <c r="C644" i="1"/>
  <c r="D643" i="1"/>
  <c r="C643" i="1"/>
  <c r="D642" i="1"/>
  <c r="C642" i="1"/>
  <c r="H642" i="1" s="1"/>
  <c r="D641" i="1"/>
  <c r="C641" i="1"/>
  <c r="D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C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2" i="1"/>
  <c r="C412" i="1"/>
  <c r="D411" i="1"/>
  <c r="C411" i="1"/>
  <c r="D406" i="1"/>
  <c r="C406" i="1"/>
  <c r="H406" i="1" s="1"/>
  <c r="D405" i="1"/>
  <c r="C405" i="1"/>
  <c r="H405" i="1" s="1"/>
  <c r="D404" i="1"/>
  <c r="C404" i="1"/>
  <c r="D403"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8"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D191" i="1"/>
  <c r="C191" i="1"/>
  <c r="H191" i="1" s="1"/>
  <c r="D190" i="1"/>
  <c r="C190" i="1"/>
  <c r="D189" i="1"/>
  <c r="C189" i="1"/>
  <c r="D188" i="1"/>
  <c r="C188" i="1"/>
  <c r="H188" i="1" s="1"/>
  <c r="D187" i="1"/>
  <c r="C187" i="1"/>
  <c r="D186" i="1"/>
  <c r="C186" i="1"/>
  <c r="H186" i="1" s="1"/>
  <c r="D185" i="1"/>
  <c r="C185" i="1"/>
  <c r="H185" i="1" s="1"/>
  <c r="D184" i="1"/>
  <c r="C184" i="1"/>
  <c r="D183" i="1"/>
  <c r="C183" i="1"/>
  <c r="H183" i="1" s="1"/>
  <c r="D182" i="1"/>
  <c r="C182" i="1"/>
  <c r="D181" i="1"/>
  <c r="C181" i="1"/>
  <c r="D180" i="1"/>
  <c r="C180" i="1"/>
  <c r="H180" i="1" s="1"/>
  <c r="D179" i="1"/>
  <c r="C179" i="1"/>
  <c r="D178" i="1"/>
  <c r="C178" i="1"/>
  <c r="D177" i="1"/>
  <c r="C177" i="1"/>
  <c r="H177" i="1" s="1"/>
  <c r="D176" i="1"/>
  <c r="C176" i="1"/>
  <c r="H176" i="1" s="1"/>
  <c r="D175" i="1"/>
  <c r="C175" i="1"/>
  <c r="H175" i="1" s="1"/>
  <c r="D174" i="1"/>
  <c r="C174" i="1"/>
  <c r="D172" i="1"/>
  <c r="C172" i="1"/>
  <c r="D171" i="1"/>
  <c r="C171" i="1"/>
  <c r="H171" i="1" s="1"/>
  <c r="D170" i="1"/>
  <c r="C170" i="1"/>
  <c r="D169" i="1"/>
  <c r="C169" i="1"/>
  <c r="D168" i="1"/>
  <c r="C168" i="1"/>
  <c r="D167" i="1"/>
  <c r="C167" i="1"/>
  <c r="H167" i="1" s="1"/>
  <c r="D166" i="1"/>
  <c r="C166" i="1"/>
  <c r="C165" i="1"/>
  <c r="D164" i="1"/>
  <c r="C164" i="1"/>
  <c r="D163" i="1"/>
  <c r="C163" i="1"/>
  <c r="H163" i="1" s="1"/>
  <c r="D162" i="1"/>
  <c r="C162" i="1"/>
  <c r="D161" i="1"/>
  <c r="C161" i="1"/>
  <c r="H161" i="1" s="1"/>
  <c r="C160"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H65" i="1" s="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1420" i="1" l="1"/>
  <c r="G1225" i="1"/>
  <c r="E245" i="5"/>
  <c r="D1222" i="1" s="1"/>
  <c r="H1266" i="1"/>
  <c r="H168" i="1"/>
  <c r="E26" i="9"/>
  <c r="B26" i="9" s="1"/>
  <c r="H1411" i="1"/>
  <c r="F214" i="9"/>
  <c r="F216" i="9"/>
  <c r="E284" i="9"/>
  <c r="C1235" i="1"/>
  <c r="E279" i="9"/>
  <c r="B279" i="9" s="1"/>
  <c r="E285" i="9"/>
  <c r="B285" i="9" s="1"/>
  <c r="C1030" i="1"/>
  <c r="G1030" i="1" s="1"/>
  <c r="H1003" i="1"/>
  <c r="H999" i="1"/>
  <c r="H649" i="1"/>
  <c r="H821" i="1"/>
  <c r="F218" i="9"/>
  <c r="H712" i="1"/>
  <c r="B274" i="9"/>
  <c r="H644" i="1"/>
  <c r="H643" i="1"/>
  <c r="H645" i="1"/>
  <c r="H641" i="1"/>
  <c r="G1227" i="1"/>
  <c r="F250" i="5"/>
  <c r="G1223" i="1"/>
  <c r="F246" i="5"/>
  <c r="H404" i="1"/>
  <c r="F643" i="4"/>
  <c r="D345" i="1"/>
  <c r="H289" i="1"/>
  <c r="H411" i="1"/>
  <c r="H412" i="1"/>
  <c r="E644" i="4"/>
  <c r="D638" i="1" s="1"/>
  <c r="H170" i="1"/>
  <c r="E163" i="4"/>
  <c r="D159" i="1" s="1"/>
  <c r="H248" i="1"/>
  <c r="H255" i="1"/>
  <c r="H257" i="1"/>
  <c r="H192" i="1"/>
  <c r="H206" i="1"/>
  <c r="H209" i="1"/>
  <c r="H190" i="1"/>
  <c r="H189" i="1"/>
  <c r="H184" i="1"/>
  <c r="H187" i="1"/>
  <c r="F188" i="4"/>
  <c r="H182" i="1"/>
  <c r="H181" i="1"/>
  <c r="H179" i="1"/>
  <c r="H178" i="1"/>
  <c r="D173" i="1"/>
  <c r="G173" i="1" s="1"/>
  <c r="F177" i="4"/>
  <c r="H174" i="1"/>
  <c r="H172" i="1"/>
  <c r="H169" i="1"/>
  <c r="F169" i="4"/>
  <c r="H165" i="1"/>
  <c r="H166" i="1"/>
  <c r="H164" i="1"/>
  <c r="H162" i="1"/>
  <c r="H160" i="1"/>
  <c r="H155" i="1"/>
  <c r="H157" i="1"/>
  <c r="F159" i="4"/>
  <c r="F217" i="9"/>
  <c r="B217" i="9" s="1"/>
  <c r="H149" i="1"/>
  <c r="H150" i="1"/>
  <c r="H132" i="1"/>
  <c r="H131" i="1"/>
  <c r="F133" i="4"/>
  <c r="H108" i="1"/>
  <c r="H113" i="1"/>
  <c r="F112" i="4"/>
  <c r="H66" i="1"/>
  <c r="H46" i="1"/>
  <c r="H64" i="1"/>
  <c r="F68" i="4"/>
  <c r="D1216" i="1"/>
  <c r="H1216" i="1" s="1"/>
  <c r="H1278" i="1"/>
  <c r="H1271" i="1"/>
  <c r="G1265" i="1"/>
  <c r="H1265" i="1"/>
  <c r="H1262" i="1"/>
  <c r="G1245" i="1"/>
  <c r="H1245" i="1"/>
  <c r="H1244" i="1"/>
  <c r="H1240" i="1"/>
  <c r="G1235" i="1"/>
  <c r="G1237" i="1"/>
  <c r="H1235" i="1"/>
  <c r="H1237" i="1"/>
  <c r="E237" i="5"/>
  <c r="I23" i="3" s="1"/>
  <c r="H1227" i="1"/>
  <c r="H1223" i="1"/>
  <c r="H1225" i="1"/>
  <c r="H1218" i="1"/>
  <c r="G1216" i="1"/>
  <c r="F239" i="5"/>
  <c r="D238" i="5"/>
  <c r="H1217" i="1"/>
  <c r="H1166" i="1"/>
  <c r="E290" i="9"/>
  <c r="B290" i="9" s="1"/>
  <c r="G1165" i="1"/>
  <c r="H1165" i="1"/>
  <c r="H1156" i="1"/>
  <c r="H1155" i="1"/>
  <c r="G1148" i="1"/>
  <c r="H1148" i="1"/>
  <c r="H1151" i="1"/>
  <c r="E287" i="9"/>
  <c r="B287" i="9" s="1"/>
  <c r="G1064" i="1"/>
  <c r="H1064" i="1"/>
  <c r="H1062" i="1"/>
  <c r="H1033" i="1"/>
  <c r="E7" i="5"/>
  <c r="I20" i="3" s="1"/>
  <c r="F35" i="5"/>
  <c r="H1032" i="1"/>
  <c r="G1018" i="1"/>
  <c r="H1018" i="1"/>
  <c r="G1014" i="1"/>
  <c r="H1014" i="1"/>
  <c r="H1013" i="1"/>
  <c r="H1006" i="1"/>
  <c r="H1004" i="1"/>
  <c r="G1002" i="1"/>
  <c r="H1002" i="1"/>
  <c r="C997" i="1"/>
  <c r="H1000" i="1"/>
  <c r="G998" i="1"/>
  <c r="H998" i="1"/>
  <c r="H997" i="1"/>
  <c r="H996" i="1"/>
  <c r="F13" i="5"/>
  <c r="H993" i="1"/>
  <c r="H991" i="1"/>
  <c r="F8" i="5"/>
  <c r="H988" i="1"/>
  <c r="H986" i="1"/>
  <c r="H987" i="1"/>
  <c r="H1436" i="1"/>
  <c r="D1408" i="1"/>
  <c r="F115" i="6"/>
  <c r="H1576" i="1"/>
  <c r="H1578" i="1"/>
  <c r="C1483" i="1"/>
  <c r="H1483" i="1" s="1"/>
  <c r="G1507" i="1"/>
  <c r="C1501" i="1"/>
  <c r="H1501" i="1" s="1"/>
  <c r="G1503" i="1"/>
  <c r="H1499" i="1"/>
  <c r="G1499" i="1"/>
  <c r="G1501" i="1"/>
  <c r="G1489" i="1"/>
  <c r="G1483" i="1"/>
  <c r="G1481" i="1"/>
  <c r="G1485" i="1"/>
  <c r="H1420" i="1"/>
  <c r="H1409" i="1"/>
  <c r="E68" i="9"/>
  <c r="B68" i="9" s="1"/>
  <c r="E42" i="9"/>
  <c r="B42" i="9" s="1"/>
  <c r="E30" i="9"/>
  <c r="B30" i="9" s="1"/>
  <c r="E22" i="9"/>
  <c r="B22" i="9" s="1"/>
  <c r="C378" i="1"/>
  <c r="H378" i="1" s="1"/>
  <c r="D363" i="4"/>
  <c r="D350" i="4" s="1"/>
  <c r="D644" i="4"/>
  <c r="C173" i="1"/>
  <c r="H173" i="1" s="1"/>
  <c r="D163" i="4"/>
  <c r="D152" i="4"/>
  <c r="C148" i="1" s="1"/>
  <c r="C129" i="1"/>
  <c r="H129" i="1" s="1"/>
  <c r="C130" i="1"/>
  <c r="H130" i="1" s="1"/>
  <c r="D106" i="4"/>
  <c r="G6" i="1"/>
  <c r="G10" i="1"/>
  <c r="G14" i="1"/>
  <c r="G18" i="1"/>
  <c r="G22" i="1"/>
  <c r="G26" i="1"/>
  <c r="G32" i="1"/>
  <c r="G36" i="1"/>
  <c r="G40" i="1"/>
  <c r="G42" i="1"/>
  <c r="G46" i="1"/>
  <c r="G52" i="1"/>
  <c r="G56" i="1"/>
  <c r="G60" i="1"/>
  <c r="G64" i="1"/>
  <c r="G68" i="1"/>
  <c r="G72" i="1"/>
  <c r="G78" i="1"/>
  <c r="G80" i="1"/>
  <c r="G86" i="1"/>
  <c r="G90" i="1"/>
  <c r="G92" i="1"/>
  <c r="G94" i="1"/>
  <c r="G96" i="1"/>
  <c r="G98" i="1"/>
  <c r="G100" i="1"/>
  <c r="G104" i="1"/>
  <c r="G106" i="1"/>
  <c r="G108" i="1"/>
  <c r="G112" i="1"/>
  <c r="G116" i="1"/>
  <c r="G120" i="1"/>
  <c r="G124" i="1"/>
  <c r="G128" i="1"/>
  <c r="G132" i="1"/>
  <c r="G134" i="1"/>
  <c r="G136" i="1"/>
  <c r="G140" i="1"/>
  <c r="G144" i="1"/>
  <c r="G146" i="1"/>
  <c r="G152" i="1"/>
  <c r="G158" i="1"/>
  <c r="G162" i="1"/>
  <c r="G166" i="1"/>
  <c r="G170" i="1"/>
  <c r="G172" i="1"/>
  <c r="G176" i="1"/>
  <c r="G180" i="1"/>
  <c r="G184" i="1"/>
  <c r="G190" i="1"/>
  <c r="G192" i="1"/>
  <c r="G198" i="1"/>
  <c r="G200" i="1"/>
  <c r="G204" i="1"/>
  <c r="G210" i="1"/>
  <c r="G214" i="1"/>
  <c r="G216" i="1"/>
  <c r="G244" i="1"/>
  <c r="G248" i="1"/>
  <c r="G252" i="1"/>
  <c r="G256" i="1"/>
  <c r="G260" i="1"/>
  <c r="G264" i="1"/>
  <c r="G270" i="1"/>
  <c r="G272" i="1"/>
  <c r="G278" i="1"/>
  <c r="G280" i="1"/>
  <c r="G291" i="1"/>
  <c r="G295" i="1"/>
  <c r="G299" i="1"/>
  <c r="G303" i="1"/>
  <c r="G307" i="1"/>
  <c r="G311" i="1"/>
  <c r="G315" i="1"/>
  <c r="G321" i="1"/>
  <c r="G325" i="1"/>
  <c r="G327" i="1"/>
  <c r="G329" i="1"/>
  <c r="G333" i="1"/>
  <c r="G337" i="1"/>
  <c r="G341" i="1"/>
  <c r="G349" i="1"/>
  <c r="G351" i="1"/>
  <c r="G357" i="1"/>
  <c r="G359" i="1"/>
  <c r="G365" i="1"/>
  <c r="G367" i="1"/>
  <c r="G371" i="1"/>
  <c r="G375" i="1"/>
  <c r="G379" i="1"/>
  <c r="G385" i="1"/>
  <c r="G389" i="1"/>
  <c r="G393" i="1"/>
  <c r="G397" i="1"/>
  <c r="G416" i="1"/>
  <c r="G422" i="1"/>
  <c r="G424" i="1"/>
  <c r="G428" i="1"/>
  <c r="G432" i="1"/>
  <c r="G436" i="1"/>
  <c r="G440" i="1"/>
  <c r="G446" i="1"/>
  <c r="G448" i="1"/>
  <c r="G452" i="1"/>
  <c r="G456" i="1"/>
  <c r="G462" i="1"/>
  <c r="G464" i="1"/>
  <c r="G468" i="1"/>
  <c r="G474" i="1"/>
  <c r="G476" i="1"/>
  <c r="G482" i="1"/>
  <c r="G486" i="1"/>
  <c r="G492" i="1"/>
  <c r="G496" i="1"/>
  <c r="G502" i="1"/>
  <c r="G506" i="1"/>
  <c r="G510" i="1"/>
  <c r="G512" i="1"/>
  <c r="G518" i="1"/>
  <c r="G524" i="1"/>
  <c r="G528" i="1"/>
  <c r="G536" i="1"/>
  <c r="G540" i="1"/>
  <c r="G544" i="1"/>
  <c r="G548" i="1"/>
  <c r="G552" i="1"/>
  <c r="G556" i="1"/>
  <c r="G560" i="1"/>
  <c r="G563" i="1"/>
  <c r="G565" i="1"/>
  <c r="G569" i="1"/>
  <c r="G573" i="1"/>
  <c r="G579" i="1"/>
  <c r="G581" i="1"/>
  <c r="G592" i="1"/>
  <c r="G594" i="1"/>
  <c r="G600" i="1"/>
  <c r="G604" i="1"/>
  <c r="G608" i="1"/>
  <c r="G612" i="1"/>
  <c r="G618" i="1"/>
  <c r="G622" i="1"/>
  <c r="G624" i="1"/>
  <c r="G626"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19" i="1"/>
  <c r="G621" i="1"/>
  <c r="G623" i="1"/>
  <c r="G625" i="1"/>
  <c r="G627" i="1"/>
  <c r="G631" i="1"/>
  <c r="H637" i="1"/>
  <c r="G637" i="1"/>
  <c r="G4" i="1"/>
  <c r="G8" i="1"/>
  <c r="G12" i="1"/>
  <c r="G16" i="1"/>
  <c r="G20" i="1"/>
  <c r="G24" i="1"/>
  <c r="G28" i="1"/>
  <c r="G30" i="1"/>
  <c r="G34" i="1"/>
  <c r="G38" i="1"/>
  <c r="G44" i="1"/>
  <c r="G48" i="1"/>
  <c r="G50" i="1"/>
  <c r="G54" i="1"/>
  <c r="G58" i="1"/>
  <c r="G62" i="1"/>
  <c r="G66" i="1"/>
  <c r="G70" i="1"/>
  <c r="G74" i="1"/>
  <c r="G76" i="1"/>
  <c r="G82" i="1"/>
  <c r="G84" i="1"/>
  <c r="G88" i="1"/>
  <c r="G110" i="1"/>
  <c r="G114" i="1"/>
  <c r="G118" i="1"/>
  <c r="G122" i="1"/>
  <c r="G126" i="1"/>
  <c r="G138" i="1"/>
  <c r="G142" i="1"/>
  <c r="G150" i="1"/>
  <c r="G154" i="1"/>
  <c r="G156" i="1"/>
  <c r="G160" i="1"/>
  <c r="G164" i="1"/>
  <c r="G168" i="1"/>
  <c r="G174" i="1"/>
  <c r="G178" i="1"/>
  <c r="G182" i="1"/>
  <c r="G186" i="1"/>
  <c r="G188" i="1"/>
  <c r="G194" i="1"/>
  <c r="G196" i="1"/>
  <c r="G202" i="1"/>
  <c r="G206" i="1"/>
  <c r="G208" i="1"/>
  <c r="G212" i="1"/>
  <c r="G218" i="1"/>
  <c r="G220" i="1"/>
  <c r="G222" i="1"/>
  <c r="G224" i="1"/>
  <c r="G226" i="1"/>
  <c r="G228" i="1"/>
  <c r="G230" i="1"/>
  <c r="G232" i="1"/>
  <c r="G234" i="1"/>
  <c r="G236" i="1"/>
  <c r="G238" i="1"/>
  <c r="G240" i="1"/>
  <c r="G242" i="1"/>
  <c r="G246" i="1"/>
  <c r="G250" i="1"/>
  <c r="G254" i="1"/>
  <c r="G258" i="1"/>
  <c r="G262" i="1"/>
  <c r="G266" i="1"/>
  <c r="G268" i="1"/>
  <c r="G274" i="1"/>
  <c r="G276" i="1"/>
  <c r="G282" i="1"/>
  <c r="G284" i="1"/>
  <c r="G289" i="1"/>
  <c r="G293" i="1"/>
  <c r="G297" i="1"/>
  <c r="G301" i="1"/>
  <c r="G305" i="1"/>
  <c r="G309" i="1"/>
  <c r="G313" i="1"/>
  <c r="G317" i="1"/>
  <c r="G319" i="1"/>
  <c r="G323" i="1"/>
  <c r="G331" i="1"/>
  <c r="G335" i="1"/>
  <c r="G339" i="1"/>
  <c r="G343" i="1"/>
  <c r="G347" i="1"/>
  <c r="G353" i="1"/>
  <c r="G355" i="1"/>
  <c r="G361" i="1"/>
  <c r="G363" i="1"/>
  <c r="G369" i="1"/>
  <c r="G373" i="1"/>
  <c r="G377" i="1"/>
  <c r="G381" i="1"/>
  <c r="G383" i="1"/>
  <c r="G387" i="1"/>
  <c r="G391" i="1"/>
  <c r="G395" i="1"/>
  <c r="G399" i="1"/>
  <c r="G401" i="1"/>
  <c r="G404" i="1"/>
  <c r="G406" i="1"/>
  <c r="G412" i="1"/>
  <c r="G418" i="1"/>
  <c r="G420" i="1"/>
  <c r="G426" i="1"/>
  <c r="G430" i="1"/>
  <c r="G434" i="1"/>
  <c r="G438" i="1"/>
  <c r="G442" i="1"/>
  <c r="G444" i="1"/>
  <c r="G450" i="1"/>
  <c r="G454" i="1"/>
  <c r="G458" i="1"/>
  <c r="G460" i="1"/>
  <c r="G466" i="1"/>
  <c r="G470" i="1"/>
  <c r="G472" i="1"/>
  <c r="G480" i="1"/>
  <c r="G484" i="1"/>
  <c r="G488" i="1"/>
  <c r="G490" i="1"/>
  <c r="G494" i="1"/>
  <c r="G498" i="1"/>
  <c r="G500" i="1"/>
  <c r="G504" i="1"/>
  <c r="G508" i="1"/>
  <c r="G514" i="1"/>
  <c r="G516" i="1"/>
  <c r="G520" i="1"/>
  <c r="G526" i="1"/>
  <c r="G530" i="1"/>
  <c r="G532" i="1"/>
  <c r="G534" i="1"/>
  <c r="G538" i="1"/>
  <c r="G542" i="1"/>
  <c r="G546" i="1"/>
  <c r="G550" i="1"/>
  <c r="G554" i="1"/>
  <c r="G558" i="1"/>
  <c r="G567" i="1"/>
  <c r="G571" i="1"/>
  <c r="G575" i="1"/>
  <c r="G577" i="1"/>
  <c r="G583" i="1"/>
  <c r="G585" i="1"/>
  <c r="G588" i="1"/>
  <c r="G590" i="1"/>
  <c r="G596" i="1"/>
  <c r="G598" i="1"/>
  <c r="G602" i="1"/>
  <c r="G606" i="1"/>
  <c r="G610" i="1"/>
  <c r="G614" i="1"/>
  <c r="G616" i="1"/>
  <c r="G620" i="1"/>
  <c r="G628"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H861"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7" i="1"/>
  <c r="G1069" i="1"/>
  <c r="G1071" i="1"/>
  <c r="G1073" i="1"/>
  <c r="G1075" i="1"/>
  <c r="G1077" i="1"/>
  <c r="G1079" i="1"/>
  <c r="G1081" i="1"/>
  <c r="G1083" i="1"/>
  <c r="G1085" i="1"/>
  <c r="G1087" i="1"/>
  <c r="G1089" i="1"/>
  <c r="G1091" i="1"/>
  <c r="G1093" i="1"/>
  <c r="G1095" i="1"/>
  <c r="G1098" i="1"/>
  <c r="G1100" i="1"/>
  <c r="G1102" i="1"/>
  <c r="G1104" i="1"/>
  <c r="G1106" i="1"/>
  <c r="G1108" i="1"/>
  <c r="G1110" i="1"/>
  <c r="G1111" i="1"/>
  <c r="G1114" i="1"/>
  <c r="G1116" i="1"/>
  <c r="G1118" i="1"/>
  <c r="G1120" i="1"/>
  <c r="G1122" i="1"/>
  <c r="G1125" i="1"/>
  <c r="G1127" i="1"/>
  <c r="G1129" i="1"/>
  <c r="G1131" i="1"/>
  <c r="G1133" i="1"/>
  <c r="G1135" i="1"/>
  <c r="G1137" i="1"/>
  <c r="G1139" i="1"/>
  <c r="G1141" i="1"/>
  <c r="G1143" i="1"/>
  <c r="G1145" i="1"/>
  <c r="G1147" i="1"/>
  <c r="G1149" i="1"/>
  <c r="G1151"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J1440" i="1"/>
  <c r="J1442" i="1"/>
  <c r="J1444" i="1"/>
  <c r="J1447" i="1"/>
  <c r="H1447" i="1"/>
  <c r="G1447" i="1"/>
  <c r="J1449" i="1"/>
  <c r="H1449" i="1"/>
  <c r="G1449" i="1"/>
  <c r="I1449" i="1" s="1"/>
  <c r="J1451" i="1"/>
  <c r="H1451" i="1"/>
  <c r="G1451" i="1"/>
  <c r="I1451" i="1" s="1"/>
  <c r="G1453" i="1"/>
  <c r="J1456" i="1"/>
  <c r="H1456" i="1"/>
  <c r="G1456" i="1"/>
  <c r="I1456" i="1" s="1"/>
  <c r="J1458" i="1"/>
  <c r="H1458" i="1"/>
  <c r="G1458" i="1"/>
  <c r="I1458" i="1" s="1"/>
  <c r="J1460" i="1"/>
  <c r="H1460" i="1"/>
  <c r="G1460" i="1"/>
  <c r="I1460" i="1" s="1"/>
  <c r="J1476" i="1"/>
  <c r="H1476" i="1"/>
  <c r="G1476" i="1"/>
  <c r="I1476" i="1" s="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F50" i="4"/>
  <c r="D6" i="4"/>
  <c r="I16" i="3"/>
  <c r="E412" i="4"/>
  <c r="F62" i="4"/>
  <c r="F98" i="4"/>
  <c r="F134" i="4"/>
  <c r="F140" i="4"/>
  <c r="D151" i="4"/>
  <c r="G1299" i="1"/>
  <c r="G1428" i="1"/>
  <c r="H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8" i="4"/>
  <c r="E152" i="4"/>
  <c r="F152" i="4" s="1"/>
  <c r="F164" i="4"/>
  <c r="F298" i="4"/>
  <c r="E407" i="4"/>
  <c r="D402" i="1" s="1"/>
  <c r="F421" i="4"/>
  <c r="F216" i="4"/>
  <c r="F264" i="4"/>
  <c r="F299" i="4"/>
  <c r="F345" i="4"/>
  <c r="F351" i="4"/>
  <c r="F397" i="4"/>
  <c r="F417" i="4"/>
  <c r="F422" i="4"/>
  <c r="F469" i="4"/>
  <c r="F473" i="4"/>
  <c r="F525" i="4"/>
  <c r="F528" i="4"/>
  <c r="F603" i="4"/>
  <c r="G1445" i="1"/>
  <c r="F416" i="4"/>
  <c r="D484" i="4"/>
  <c r="F485" i="4"/>
  <c r="F529" i="4"/>
  <c r="E529" i="4"/>
  <c r="E567" i="4"/>
  <c r="D561" i="1" s="1"/>
  <c r="G561" i="1" s="1"/>
  <c r="F581" i="4"/>
  <c r="E593" i="4"/>
  <c r="D587" i="1" s="1"/>
  <c r="H587" i="1" s="1"/>
  <c r="E141" i="6"/>
  <c r="D42" i="8"/>
  <c r="G294" i="9" s="1"/>
  <c r="E294" i="9" s="1"/>
  <c r="D12" i="5"/>
  <c r="D78" i="5"/>
  <c r="E87" i="5"/>
  <c r="D1065" i="1" s="1"/>
  <c r="H1065" i="1" s="1"/>
  <c r="E286" i="9"/>
  <c r="B286" i="9" s="1"/>
  <c r="F88" i="5"/>
  <c r="D118" i="5"/>
  <c r="D134" i="5"/>
  <c r="D146" i="5"/>
  <c r="E176" i="5"/>
  <c r="D177" i="5"/>
  <c r="D245" i="5"/>
  <c r="D114" i="6"/>
  <c r="G297" i="9"/>
  <c r="E297" i="9" s="1"/>
  <c r="F149" i="5"/>
  <c r="E291" i="9"/>
  <c r="B291" i="9" s="1"/>
  <c r="F190" i="5"/>
  <c r="E292" i="9"/>
  <c r="B292" i="9" s="1"/>
  <c r="F206" i="5"/>
  <c r="F5" i="6"/>
  <c r="D141" i="6"/>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H164" i="9"/>
  <c r="I10" i="9"/>
  <c r="B214" i="9"/>
  <c r="B216" i="9"/>
  <c r="B218" i="9"/>
  <c r="B220" i="9"/>
  <c r="B222" i="9"/>
  <c r="B224" i="9"/>
  <c r="B284" i="9"/>
  <c r="B288" i="9"/>
  <c r="F212" i="9" l="1"/>
  <c r="B212" i="9" s="1"/>
  <c r="D237" i="5"/>
  <c r="F237" i="5" s="1"/>
  <c r="H1030" i="1"/>
  <c r="D1214" i="1"/>
  <c r="F238" i="5"/>
  <c r="C1215" i="1"/>
  <c r="D985" i="1"/>
  <c r="C345" i="1"/>
  <c r="D408" i="4"/>
  <c r="F408" i="4" s="1"/>
  <c r="F350" i="4"/>
  <c r="D407" i="4"/>
  <c r="F407" i="4" s="1"/>
  <c r="F363" i="4"/>
  <c r="C358" i="1"/>
  <c r="F644" i="4"/>
  <c r="C638" i="1"/>
  <c r="F163" i="4"/>
  <c r="C159" i="1"/>
  <c r="H20" i="9"/>
  <c r="G130" i="1"/>
  <c r="F106" i="4"/>
  <c r="C102" i="1"/>
  <c r="B294" i="9"/>
  <c r="B191" i="9"/>
  <c r="F141" i="6"/>
  <c r="C1435" i="1"/>
  <c r="H28" i="3"/>
  <c r="G299" i="9"/>
  <c r="E299" i="9" s="1"/>
  <c r="B297" i="9"/>
  <c r="E296" i="9"/>
  <c r="I10" i="3" s="1"/>
  <c r="F245" i="5"/>
  <c r="C1222" i="1"/>
  <c r="G289" i="9"/>
  <c r="E289" i="9" s="1"/>
  <c r="B289" i="9" s="1"/>
  <c r="D176" i="5"/>
  <c r="F177" i="5"/>
  <c r="C1154" i="1"/>
  <c r="F146" i="5"/>
  <c r="C1124" i="1"/>
  <c r="F118" i="5"/>
  <c r="C1096" i="1"/>
  <c r="F78" i="5"/>
  <c r="C1056" i="1"/>
  <c r="D7" i="5"/>
  <c r="F12" i="5"/>
  <c r="C990" i="1"/>
  <c r="E528" i="4"/>
  <c r="D523" i="1"/>
  <c r="E68" i="5"/>
  <c r="C402" i="1"/>
  <c r="D289" i="4"/>
  <c r="D290" i="4" s="1"/>
  <c r="H17" i="3"/>
  <c r="C147" i="1"/>
  <c r="D412" i="4"/>
  <c r="F6" i="4"/>
  <c r="H16" i="3"/>
  <c r="C2" i="1"/>
  <c r="I1447" i="1"/>
  <c r="G587" i="1"/>
  <c r="H561" i="1"/>
  <c r="E164" i="9"/>
  <c r="B164" i="9" s="1"/>
  <c r="F114" i="6"/>
  <c r="C1408" i="1"/>
  <c r="H27" i="3"/>
  <c r="E175" i="5"/>
  <c r="D1152" i="1" s="1"/>
  <c r="I22" i="3"/>
  <c r="D1153" i="1"/>
  <c r="F134" i="5"/>
  <c r="C1112" i="1"/>
  <c r="D68" i="5"/>
  <c r="K1432" i="9"/>
  <c r="G295" i="9"/>
  <c r="E295" i="9" s="1"/>
  <c r="B295" i="9" s="1"/>
  <c r="I34" i="3"/>
  <c r="C1517" i="1"/>
  <c r="I28" i="3"/>
  <c r="D1435" i="1"/>
  <c r="F484" i="4"/>
  <c r="C478" i="1"/>
  <c r="D420" i="4"/>
  <c r="E151" i="4"/>
  <c r="F151" i="4" s="1"/>
  <c r="D148" i="1"/>
  <c r="I1474" i="1"/>
  <c r="I1472" i="1"/>
  <c r="I1467" i="1"/>
  <c r="I1465" i="1"/>
  <c r="I1463" i="1"/>
  <c r="C403" i="1"/>
  <c r="G20" i="9"/>
  <c r="E639" i="4"/>
  <c r="D407" i="1"/>
  <c r="I1477" i="1"/>
  <c r="I1457" i="1"/>
  <c r="I1452" i="1"/>
  <c r="I1448" i="1"/>
  <c r="G1065" i="1"/>
  <c r="C1214" i="1" l="1"/>
  <c r="H1214" i="1" s="1"/>
  <c r="H23" i="3"/>
  <c r="E20" i="9"/>
  <c r="G1215" i="1"/>
  <c r="H1215" i="1"/>
  <c r="H358" i="1"/>
  <c r="G358" i="1"/>
  <c r="H345" i="1"/>
  <c r="G345" i="1"/>
  <c r="H638" i="1"/>
  <c r="G638" i="1"/>
  <c r="H159" i="1"/>
  <c r="G159" i="1"/>
  <c r="H102" i="1"/>
  <c r="G102" i="1"/>
  <c r="C286" i="1"/>
  <c r="D633" i="1"/>
  <c r="H403" i="1"/>
  <c r="G403" i="1"/>
  <c r="I17" i="3"/>
  <c r="E289" i="4"/>
  <c r="F289" i="4" s="1"/>
  <c r="D147" i="1"/>
  <c r="G147" i="1" s="1"/>
  <c r="H478" i="1"/>
  <c r="G478" i="1"/>
  <c r="H1517" i="1"/>
  <c r="G1517" i="1"/>
  <c r="H11" i="3"/>
  <c r="F68" i="5"/>
  <c r="C1046" i="1"/>
  <c r="H21" i="3"/>
  <c r="G1408" i="1"/>
  <c r="H1408" i="1"/>
  <c r="H9" i="3"/>
  <c r="H147" i="1"/>
  <c r="H402" i="1"/>
  <c r="G402" i="1"/>
  <c r="I21" i="3"/>
  <c r="D1046" i="1"/>
  <c r="E6" i="5"/>
  <c r="E636" i="4"/>
  <c r="D630" i="1" s="1"/>
  <c r="D522" i="1"/>
  <c r="E635" i="4"/>
  <c r="D629" i="1" s="1"/>
  <c r="G1056" i="1"/>
  <c r="H1056" i="1"/>
  <c r="G1096" i="1"/>
  <c r="H1096" i="1"/>
  <c r="G1124" i="1"/>
  <c r="H1124" i="1"/>
  <c r="G1154" i="1"/>
  <c r="H1154" i="1"/>
  <c r="F176" i="5"/>
  <c r="D175" i="5"/>
  <c r="H22" i="3"/>
  <c r="C1153" i="1"/>
  <c r="G1222" i="1"/>
  <c r="H1222" i="1"/>
  <c r="B299" i="9"/>
  <c r="E298" i="9"/>
  <c r="G1435" i="1"/>
  <c r="H1435" i="1"/>
  <c r="B20" i="9"/>
  <c r="E19" i="9"/>
  <c r="G148" i="1"/>
  <c r="H148" i="1"/>
  <c r="D635" i="4"/>
  <c r="F420" i="4"/>
  <c r="C414" i="1"/>
  <c r="D636" i="4"/>
  <c r="G1112" i="1"/>
  <c r="H1112" i="1"/>
  <c r="G1214" i="1"/>
  <c r="H2" i="1"/>
  <c r="G2" i="1"/>
  <c r="D639" i="4"/>
  <c r="F412" i="4"/>
  <c r="C407" i="1"/>
  <c r="D291" i="4"/>
  <c r="D413" i="4"/>
  <c r="D414" i="4" s="1"/>
  <c r="C285" i="1"/>
  <c r="G523" i="1"/>
  <c r="H523" i="1"/>
  <c r="G990" i="1"/>
  <c r="H990" i="1"/>
  <c r="F7" i="5"/>
  <c r="D6" i="5"/>
  <c r="C985" i="1"/>
  <c r="H20" i="3"/>
  <c r="E293" i="9"/>
  <c r="G276" i="9" l="1"/>
  <c r="G282" i="9"/>
  <c r="E282" i="9" s="1"/>
  <c r="B282" i="9" s="1"/>
  <c r="F6" i="5"/>
  <c r="C984" i="1"/>
  <c r="H407" i="1"/>
  <c r="G407" i="1"/>
  <c r="F414" i="4"/>
  <c r="C409" i="1"/>
  <c r="G985" i="1"/>
  <c r="H985" i="1"/>
  <c r="D640" i="4"/>
  <c r="D415" i="4"/>
  <c r="C408" i="1"/>
  <c r="F291" i="4"/>
  <c r="C287" i="1"/>
  <c r="D641" i="4"/>
  <c r="F639" i="4"/>
  <c r="C633" i="1"/>
  <c r="F636" i="4"/>
  <c r="C630" i="1"/>
  <c r="G1153" i="1"/>
  <c r="H1153" i="1"/>
  <c r="F175" i="5"/>
  <c r="C1152" i="1"/>
  <c r="K3" i="9"/>
  <c r="I9" i="3"/>
  <c r="G1046" i="1"/>
  <c r="H1046" i="1"/>
  <c r="N3" i="9"/>
  <c r="I11" i="3"/>
  <c r="E413" i="4"/>
  <c r="F413" i="4" s="1"/>
  <c r="E291" i="4"/>
  <c r="D287" i="1" s="1"/>
  <c r="D285" i="1"/>
  <c r="E290" i="4"/>
  <c r="H414" i="1"/>
  <c r="G414" i="1"/>
  <c r="F635" i="4"/>
  <c r="C629" i="1"/>
  <c r="H522" i="1"/>
  <c r="G522" i="1"/>
  <c r="H276" i="9"/>
  <c r="D984" i="1"/>
  <c r="D286" i="1" l="1"/>
  <c r="F290" i="4"/>
  <c r="E640" i="4"/>
  <c r="F640" i="4" s="1"/>
  <c r="E415" i="4"/>
  <c r="D410" i="1" s="1"/>
  <c r="D408" i="1"/>
  <c r="G408" i="1" s="1"/>
  <c r="E414" i="4"/>
  <c r="D409" i="1" s="1"/>
  <c r="G409" i="1" s="1"/>
  <c r="H287" i="1"/>
  <c r="G287" i="1"/>
  <c r="H408" i="1"/>
  <c r="C410" i="1"/>
  <c r="G285" i="1"/>
  <c r="H8" i="3"/>
  <c r="G984" i="1"/>
  <c r="H984" i="1"/>
  <c r="H629" i="1"/>
  <c r="G629" i="1"/>
  <c r="G1152" i="1"/>
  <c r="H1152" i="1"/>
  <c r="H630" i="1"/>
  <c r="G630" i="1"/>
  <c r="H633" i="1"/>
  <c r="G633" i="1"/>
  <c r="F641" i="4"/>
  <c r="C635" i="1"/>
  <c r="D642" i="4"/>
  <c r="C634" i="1"/>
  <c r="H285" i="1"/>
  <c r="E276" i="9"/>
  <c r="F415" i="4" l="1"/>
  <c r="G286" i="1"/>
  <c r="H286" i="1"/>
  <c r="M3" i="9"/>
  <c r="H410" i="1"/>
  <c r="G410" i="1"/>
  <c r="H409" i="1"/>
  <c r="E642" i="4"/>
  <c r="F642" i="4" s="1"/>
  <c r="D634" i="1"/>
  <c r="G634" i="1" s="1"/>
  <c r="E641" i="4"/>
  <c r="B276" i="9"/>
  <c r="E275" i="9"/>
  <c r="I8" i="3" s="1"/>
  <c r="H634" i="1"/>
  <c r="D646" i="4"/>
  <c r="C636" i="1"/>
  <c r="D645" i="4"/>
  <c r="H18" i="3" l="1"/>
  <c r="C639" i="1"/>
  <c r="E645" i="4"/>
  <c r="F645" i="4" s="1"/>
  <c r="D635" i="1"/>
  <c r="E646" i="4"/>
  <c r="D636" i="1"/>
  <c r="H636" i="1" s="1"/>
  <c r="F646" i="4"/>
  <c r="H19" i="3"/>
  <c r="C640" i="1"/>
  <c r="G636" i="1" l="1"/>
  <c r="I19" i="3"/>
  <c r="D640" i="1"/>
  <c r="G640" i="1" s="1"/>
  <c r="I18" i="3"/>
  <c r="D639" i="1"/>
  <c r="H639" i="1" s="1"/>
  <c r="H635" i="1"/>
  <c r="G635" i="1"/>
  <c r="H7" i="3" l="1"/>
  <c r="J3" i="9" s="1"/>
  <c r="G639" i="1"/>
  <c r="H640" i="1"/>
  <c r="I7" i="3" l="1"/>
  <c r="M272" i="9"/>
  <c r="L272" i="9"/>
  <c r="G18" i="9"/>
  <c r="I17" i="9"/>
  <c r="G17" i="9"/>
  <c r="L16" i="9"/>
  <c r="G16" i="9"/>
  <c r="M15" i="9"/>
  <c r="H15" i="9"/>
  <c r="H18" i="9"/>
  <c r="K13" i="9"/>
  <c r="I5" i="9"/>
  <c r="J6" i="9"/>
  <c r="K7" i="9"/>
  <c r="I9" i="9"/>
  <c r="J10" i="9"/>
  <c r="K11" i="9"/>
  <c r="I13" i="9"/>
  <c r="L15" i="9"/>
  <c r="M16" i="9"/>
  <c r="I6" i="9"/>
  <c r="J7" i="9"/>
  <c r="K8" i="9"/>
  <c r="J11" i="9"/>
  <c r="K12" i="9"/>
  <c r="I8" i="9"/>
  <c r="K10" i="9"/>
  <c r="I12" i="9"/>
  <c r="J17" i="9"/>
  <c r="K5" i="9"/>
  <c r="I7" i="9"/>
  <c r="J8" i="9"/>
  <c r="K9" i="9"/>
  <c r="I11" i="9"/>
  <c r="J12" i="9"/>
  <c r="G15" i="9"/>
  <c r="H16" i="9"/>
  <c r="H17" i="9"/>
  <c r="J5" i="9"/>
  <c r="K6" i="9"/>
  <c r="J9" i="9"/>
  <c r="J13" i="9"/>
  <c r="E15" i="9" l="1"/>
  <c r="E11" i="9"/>
  <c r="B11" i="9" s="1"/>
  <c r="E7" i="9"/>
  <c r="B7" i="9" s="1"/>
  <c r="F15" i="9"/>
  <c r="F272" i="9"/>
  <c r="F19" i="9" s="1"/>
  <c r="E12" i="9"/>
  <c r="B12" i="9" s="1"/>
  <c r="E8" i="9"/>
  <c r="B8" i="9" s="1"/>
  <c r="E13" i="9"/>
  <c r="B13" i="9" s="1"/>
  <c r="E10" i="9"/>
  <c r="B10" i="9" s="1"/>
  <c r="E5" i="9"/>
  <c r="F16" i="9"/>
  <c r="E6" i="9"/>
  <c r="B6" i="9" s="1"/>
  <c r="E9" i="9"/>
  <c r="B9" i="9" s="1"/>
  <c r="E16" i="9"/>
  <c r="E17" i="9"/>
  <c r="B17" i="9" s="1"/>
  <c r="E18" i="9"/>
  <c r="B18" i="9" s="1"/>
  <c r="B272" i="9" l="1"/>
  <c r="B15" i="9"/>
  <c r="F14" i="9"/>
  <c r="F3" i="9" s="1"/>
  <c r="B16"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<sst xmlns="http://schemas.openxmlformats.org/spreadsheetml/2006/main" count="4313" uniqueCount="3393">
  <si>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</si>
  <si>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</si>
  <si>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</si>
  <si>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</si>
  <si>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</si>
  <si>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</si>
  <si>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</si>
  <si>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</si>
  <si>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</si>
  <si>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</si>
  <si>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</si>
  <si>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</si>
  <si>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</si>
  <si>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</si>
  <si>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</si>
  <si>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</si>
  <si>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</si>
  <si>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</si>
  <si>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</si>
  <si>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</si>
  <si>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</si>
  <si>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</si>
  <si>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</si>
  <si>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</si>
  <si>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</si>
  <si>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</si>
  <si>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</si>
  <si>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</si>
  <si>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</si>
  <si>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</si>
  <si>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</si>
  <si>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SATNICA ĐAKOVAČKA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</si>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</sst>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4247542</v>
      </c>
      <c r="D2" s="6">
        <f>'PR-RAS'!E6</f>
        <v>4523364.37</v>
      </c>
      <c r="E2" s="6">
        <v>0</v>
      </c>
      <c r="F2" s="6">
        <v>0</v>
      </c>
      <c r="G2" s="7">
        <f t="shared" ref="G2:G264" si="0">(B2/1000)*(C2*1+D2*2)</f>
        <v>13294.27074</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3573745</v>
      </c>
      <c r="D46" s="1">
        <f>'PR-RAS'!E50</f>
        <v>3836060.91</v>
      </c>
      <c r="E46" s="1">
        <v>0</v>
      </c>
      <c r="F46" s="1">
        <v>0</v>
      </c>
      <c r="G46" s="2">
        <f t="shared" si="0"/>
        <v>506064.00689999998</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3573745</v>
      </c>
      <c r="D64" s="1">
        <f>'PR-RAS'!E68</f>
        <v>3836060.91</v>
      </c>
      <c r="E64" s="1">
        <v>0</v>
      </c>
      <c r="F64" s="1">
        <v>0</v>
      </c>
      <c r="G64" s="2">
        <f t="shared" si="0"/>
        <v>708489.60966000007</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3550914</v>
      </c>
      <c r="D65" s="1">
        <f>'PR-RAS'!E69</f>
        <v>3763745.1</v>
      </c>
      <c r="E65" s="1">
        <v>0</v>
      </c>
      <c r="F65" s="1">
        <v>0</v>
      </c>
      <c r="G65" s="2">
        <f t="shared" si="0"/>
        <v>709017.86879999994</v>
      </c>
      <c r="H65" s="2">
        <f t="shared" si="1"/>
        <v>0.10000000009313226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22831</v>
      </c>
      <c r="D66" s="1">
        <f>'PR-RAS'!E70</f>
        <v>72315.81</v>
      </c>
      <c r="E66" s="1">
        <v>0</v>
      </c>
      <c r="F66" s="1">
        <v>0</v>
      </c>
      <c r="G66" s="2">
        <f t="shared" si="0"/>
        <v>10885.070299999999</v>
      </c>
      <c r="H66" s="2">
        <f t="shared" si="1"/>
        <v>0.19000000000232831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1520</v>
      </c>
      <c r="D102" s="1">
        <f>'PR-RAS'!E106</f>
        <v>3100</v>
      </c>
      <c r="E102" s="1">
        <v>0</v>
      </c>
      <c r="F102" s="1">
        <v>0</v>
      </c>
      <c r="G102" s="2">
        <f t="shared" si="0"/>
        <v>779.72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1520</v>
      </c>
      <c r="D108" s="1">
        <f>'PR-RAS'!E112</f>
        <v>3100</v>
      </c>
      <c r="E108" s="1">
        <v>0</v>
      </c>
      <c r="F108" s="1">
        <v>0</v>
      </c>
      <c r="G108" s="2">
        <f t="shared" si="0"/>
        <v>826.04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1520</v>
      </c>
      <c r="D113" s="1">
        <f>'PR-RAS'!E117</f>
        <v>3100</v>
      </c>
      <c r="E113" s="1">
        <v>0</v>
      </c>
      <c r="F113" s="1">
        <v>0</v>
      </c>
      <c r="G113" s="2">
        <f t="shared" si="0"/>
        <v>864.64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672277</v>
      </c>
      <c r="D129" s="1">
        <f>'PR-RAS'!E133</f>
        <v>684203.46</v>
      </c>
      <c r="E129" s="1">
        <v>0</v>
      </c>
      <c r="F129" s="1">
        <v>0</v>
      </c>
      <c r="G129" s="2">
        <f t="shared" si="0"/>
        <v>261207.54175999999</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672277</v>
      </c>
      <c r="D130" s="1">
        <f>'PR-RAS'!E134</f>
        <v>684203.46</v>
      </c>
      <c r="E130" s="1">
        <v>0</v>
      </c>
      <c r="F130" s="1">
        <v>0</v>
      </c>
      <c r="G130" s="2">
        <f t="shared" si="0"/>
        <v>263248.22567999997</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671785</v>
      </c>
      <c r="D131" s="1">
        <f>'PR-RAS'!E135</f>
        <v>683714.46</v>
      </c>
      <c r="E131" s="1">
        <v>0</v>
      </c>
      <c r="F131" s="1">
        <v>0</v>
      </c>
      <c r="G131" s="2">
        <f t="shared" si="0"/>
        <v>265097.80959999998</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492</v>
      </c>
      <c r="D132" s="1">
        <f>'PR-RAS'!E136</f>
        <v>489</v>
      </c>
      <c r="E132" s="1">
        <v>0</v>
      </c>
      <c r="F132" s="1">
        <v>0</v>
      </c>
      <c r="G132" s="2">
        <f t="shared" si="0"/>
        <v>192.57000000000002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4234304</v>
      </c>
      <c r="D147" s="1">
        <f>'PR-RAS'!E151</f>
        <v>4521991.59</v>
      </c>
      <c r="E147" s="1">
        <v>0</v>
      </c>
      <c r="F147" s="1">
        <v>0</v>
      </c>
      <c r="G147" s="2">
        <f t="shared" si="0"/>
        <v>1938629.9282799999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3479967</v>
      </c>
      <c r="D148" s="1">
        <f>'PR-RAS'!E152</f>
        <v>3768057.9</v>
      </c>
      <c r="E148" s="1">
        <v>0</v>
      </c>
      <c r="F148" s="1">
        <v>0</v>
      </c>
      <c r="G148" s="2">
        <f t="shared" si="0"/>
        <v>1619364.1716</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2876650</v>
      </c>
      <c r="D149" s="1">
        <f>'PR-RAS'!E153</f>
        <v>3090542.17</v>
      </c>
      <c r="E149" s="1">
        <v>0</v>
      </c>
      <c r="F149" s="1">
        <v>0</v>
      </c>
      <c r="G149" s="2">
        <f t="shared" si="0"/>
        <v>1340544.6823199999</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2876650</v>
      </c>
      <c r="D150" s="1">
        <f>'PR-RAS'!E154</f>
        <v>3090542.17</v>
      </c>
      <c r="E150" s="1">
        <v>0</v>
      </c>
      <c r="F150" s="1">
        <v>0</v>
      </c>
      <c r="G150" s="2">
        <f t="shared" si="0"/>
        <v>1349602.4166599999</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127588</v>
      </c>
      <c r="D154" s="1">
        <f>'PR-RAS'!E158</f>
        <v>165020.23000000001</v>
      </c>
      <c r="E154" s="1">
        <v>0</v>
      </c>
      <c r="F154" s="1">
        <v>0</v>
      </c>
      <c r="G154" s="2">
        <f t="shared" si="0"/>
        <v>70017.154380000007</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475729</v>
      </c>
      <c r="D155" s="1">
        <f>'PR-RAS'!E159</f>
        <v>512495.5</v>
      </c>
      <c r="E155" s="1">
        <v>0</v>
      </c>
      <c r="F155" s="1">
        <v>0</v>
      </c>
      <c r="G155" s="2">
        <f t="shared" si="0"/>
        <v>231110.88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475212</v>
      </c>
      <c r="D157" s="1">
        <f>'PR-RAS'!E161</f>
        <v>512246.02</v>
      </c>
      <c r="E157" s="1">
        <v>0</v>
      </c>
      <c r="F157" s="1">
        <v>0</v>
      </c>
      <c r="G157" s="2">
        <f t="shared" si="0"/>
        <v>233953.83024000001</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517</v>
      </c>
      <c r="D158" s="1">
        <f>'PR-RAS'!E162</f>
        <v>249.48</v>
      </c>
      <c r="E158" s="1">
        <v>0</v>
      </c>
      <c r="F158" s="1">
        <v>0</v>
      </c>
      <c r="G158" s="2">
        <f t="shared" si="0"/>
        <v>159.50572</v>
      </c>
      <c r="H158" s="2">
        <f t="shared" si="1"/>
        <v>0.47999999999998977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679466</v>
      </c>
      <c r="D159" s="1">
        <f>'PR-RAS'!E163</f>
        <v>683115.86</v>
      </c>
      <c r="E159" s="1">
        <v>0</v>
      </c>
      <c r="F159" s="1">
        <v>0</v>
      </c>
      <c r="G159" s="2">
        <f t="shared" si="0"/>
        <v>323220.23976000003</v>
      </c>
      <c r="H159" s="2">
        <f t="shared" si="1"/>
        <v>0.14000000001396984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116368</v>
      </c>
      <c r="D160" s="1">
        <f>'PR-RAS'!E164</f>
        <v>154505.16</v>
      </c>
      <c r="E160" s="1">
        <v>0</v>
      </c>
      <c r="F160" s="1">
        <v>0</v>
      </c>
      <c r="G160" s="2">
        <f t="shared" si="0"/>
        <v>67635.152880000009</v>
      </c>
      <c r="H160" s="2">
        <f t="shared" si="1"/>
        <v>0.16000000000349246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14639</v>
      </c>
      <c r="D161" s="1">
        <f>'PR-RAS'!E165</f>
        <v>22832.48</v>
      </c>
      <c r="E161" s="1">
        <v>0</v>
      </c>
      <c r="F161" s="1">
        <v>0</v>
      </c>
      <c r="G161" s="2">
        <f t="shared" si="0"/>
        <v>9648.6335999999992</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94080</v>
      </c>
      <c r="D162" s="1">
        <f>'PR-RAS'!E166</f>
        <v>128660.68</v>
      </c>
      <c r="E162" s="1">
        <v>0</v>
      </c>
      <c r="F162" s="1">
        <v>0</v>
      </c>
      <c r="G162" s="2">
        <f t="shared" si="0"/>
        <v>56575.61896</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6885</v>
      </c>
      <c r="D163" s="1">
        <f>'PR-RAS'!E167</f>
        <v>2250</v>
      </c>
      <c r="E163" s="1">
        <v>0</v>
      </c>
      <c r="F163" s="1">
        <v>0</v>
      </c>
      <c r="G163" s="2">
        <f t="shared" si="0"/>
        <v>1844.3700000000001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764</v>
      </c>
      <c r="D164" s="1">
        <f>'PR-RAS'!E168</f>
        <v>762</v>
      </c>
      <c r="E164" s="1">
        <v>0</v>
      </c>
      <c r="F164" s="1">
        <v>0</v>
      </c>
      <c r="G164" s="2">
        <f t="shared" si="0"/>
        <v>372.94400000000002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305779</v>
      </c>
      <c r="D165" s="1">
        <f>'PR-RAS'!E169</f>
        <v>370761.29</v>
      </c>
      <c r="E165" s="1">
        <v>0</v>
      </c>
      <c r="F165" s="1">
        <v>0</v>
      </c>
      <c r="G165" s="2">
        <f t="shared" si="0"/>
        <v>171757.45912000001</v>
      </c>
      <c r="H165" s="2">
        <f t="shared" si="1"/>
        <v>0.28999999997904524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74954</v>
      </c>
      <c r="D166" s="1">
        <f>'PR-RAS'!E170</f>
        <v>60166.05</v>
      </c>
      <c r="E166" s="1">
        <v>0</v>
      </c>
      <c r="F166" s="1">
        <v>0</v>
      </c>
      <c r="G166" s="2">
        <f t="shared" si="0"/>
        <v>32222.206500000004</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126307</v>
      </c>
      <c r="D167" s="1">
        <f>'PR-RAS'!E171</f>
        <v>136828.76</v>
      </c>
      <c r="E167" s="1">
        <v>0</v>
      </c>
      <c r="F167" s="1">
        <v>0</v>
      </c>
      <c r="G167" s="2">
        <f t="shared" si="0"/>
        <v>66394.110320000007</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73520</v>
      </c>
      <c r="D168" s="1">
        <f>'PR-RAS'!E172</f>
        <v>154428.78</v>
      </c>
      <c r="E168" s="1">
        <v>0</v>
      </c>
      <c r="F168" s="1">
        <v>0</v>
      </c>
      <c r="G168" s="2">
        <f t="shared" si="0"/>
        <v>63857.052520000005</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27371</v>
      </c>
      <c r="D169" s="1">
        <f>'PR-RAS'!E173</f>
        <v>17757.89</v>
      </c>
      <c r="E169" s="1">
        <v>0</v>
      </c>
      <c r="F169" s="1">
        <v>0</v>
      </c>
      <c r="G169" s="2">
        <f t="shared" si="0"/>
        <v>10564.97904</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1040</v>
      </c>
      <c r="E170" s="1">
        <v>0</v>
      </c>
      <c r="F170" s="1">
        <v>0</v>
      </c>
      <c r="G170" s="2">
        <f t="shared" si="0"/>
        <v>351.52000000000004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3627</v>
      </c>
      <c r="D172" s="1">
        <f>'PR-RAS'!E176</f>
        <v>539.80999999999995</v>
      </c>
      <c r="E172" s="1">
        <v>0</v>
      </c>
      <c r="F172" s="1">
        <v>0</v>
      </c>
      <c r="G172" s="2">
        <f t="shared" si="0"/>
        <v>804.83202000000006</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189673</v>
      </c>
      <c r="D173" s="1">
        <f>'PR-RAS'!E177</f>
        <v>119069.99999999999</v>
      </c>
      <c r="E173" s="1">
        <v>0</v>
      </c>
      <c r="F173" s="1">
        <v>0</v>
      </c>
      <c r="G173" s="2">
        <f t="shared" si="0"/>
        <v>73583.835999999996</v>
      </c>
      <c r="H173" s="2">
        <f t="shared" si="1"/>
        <v>1.4551915228366852E-11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15489</v>
      </c>
      <c r="D174" s="1">
        <f>'PR-RAS'!E178</f>
        <v>20386.82</v>
      </c>
      <c r="E174" s="1">
        <v>0</v>
      </c>
      <c r="F174" s="1">
        <v>0</v>
      </c>
      <c r="G174" s="2">
        <f t="shared" si="0"/>
        <v>9733.4367199999997</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87436</v>
      </c>
      <c r="D175" s="1">
        <f>'PR-RAS'!E179</f>
        <v>49913.55</v>
      </c>
      <c r="E175" s="1">
        <v>0</v>
      </c>
      <c r="F175" s="1">
        <v>0</v>
      </c>
      <c r="G175" s="2">
        <f t="shared" si="0"/>
        <v>32583.779399999999</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22727</v>
      </c>
      <c r="D177" s="1">
        <f>'PR-RAS'!E181</f>
        <v>18825.919999999998</v>
      </c>
      <c r="E177" s="1">
        <v>0</v>
      </c>
      <c r="F177" s="1">
        <v>0</v>
      </c>
      <c r="G177" s="2">
        <f t="shared" si="0"/>
        <v>10626.675839999998</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548.1</v>
      </c>
      <c r="E178" s="1">
        <v>0</v>
      </c>
      <c r="F178" s="1">
        <v>0</v>
      </c>
      <c r="G178" s="2">
        <f t="shared" si="0"/>
        <v>194.0274</v>
      </c>
      <c r="H178" s="2">
        <f t="shared" si="1"/>
        <v>0.10000000000002274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19368</v>
      </c>
      <c r="D179" s="1">
        <f>'PR-RAS'!E183</f>
        <v>17044.849999999999</v>
      </c>
      <c r="E179" s="1">
        <v>0</v>
      </c>
      <c r="F179" s="1">
        <v>0</v>
      </c>
      <c r="G179" s="2">
        <f t="shared" si="0"/>
        <v>9515.4705999999987</v>
      </c>
      <c r="H179" s="2">
        <f t="shared" si="1"/>
        <v>0.15000000000145519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27475</v>
      </c>
      <c r="D180" s="1">
        <f>'PR-RAS'!E184</f>
        <v>600</v>
      </c>
      <c r="E180" s="1">
        <v>0</v>
      </c>
      <c r="F180" s="1">
        <v>0</v>
      </c>
      <c r="G180" s="2">
        <f t="shared" si="0"/>
        <v>5132.8249999999998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5998</v>
      </c>
      <c r="D181" s="1">
        <f>'PR-RAS'!E185</f>
        <v>7632</v>
      </c>
      <c r="E181" s="1">
        <v>0</v>
      </c>
      <c r="F181" s="1">
        <v>0</v>
      </c>
      <c r="G181" s="2">
        <f t="shared" si="0"/>
        <v>3827.16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11180</v>
      </c>
      <c r="D182" s="1">
        <f>'PR-RAS'!E186</f>
        <v>4118.76</v>
      </c>
      <c r="E182" s="1">
        <v>0</v>
      </c>
      <c r="F182" s="1">
        <v>0</v>
      </c>
      <c r="G182" s="2">
        <f t="shared" si="0"/>
        <v>3514.5711200000001</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107</v>
      </c>
      <c r="D183" s="1">
        <f>'PR-RAS'!E187</f>
        <v>0</v>
      </c>
      <c r="E183" s="1">
        <v>0</v>
      </c>
      <c r="F183" s="1">
        <v>0</v>
      </c>
      <c r="G183" s="2">
        <f t="shared" si="0"/>
        <v>19.474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67539</v>
      </c>
      <c r="D184" s="1">
        <f>'PR-RAS'!E188</f>
        <v>38779.410000000003</v>
      </c>
      <c r="E184" s="1">
        <v>0</v>
      </c>
      <c r="F184" s="1">
        <v>0</v>
      </c>
      <c r="G184" s="2">
        <f t="shared" si="0"/>
        <v>26552.90106</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1073</v>
      </c>
      <c r="D187" s="1">
        <f>'PR-RAS'!E191</f>
        <v>4733.33</v>
      </c>
      <c r="E187" s="1">
        <v>0</v>
      </c>
      <c r="F187" s="1">
        <v>0</v>
      </c>
      <c r="G187" s="2">
        <f t="shared" si="0"/>
        <v>1960.3767599999999</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13413</v>
      </c>
      <c r="D189" s="1">
        <f>'PR-RAS'!E193</f>
        <v>13162.5</v>
      </c>
      <c r="E189" s="1">
        <v>0</v>
      </c>
      <c r="F189" s="1">
        <v>0</v>
      </c>
      <c r="G189" s="2">
        <f t="shared" si="0"/>
        <v>7470.7439999999997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17031</v>
      </c>
      <c r="D190" s="1">
        <f>'PR-RAS'!E194</f>
        <v>10781.25</v>
      </c>
      <c r="E190" s="1">
        <v>0</v>
      </c>
      <c r="F190" s="1">
        <v>0</v>
      </c>
      <c r="G190" s="2">
        <f t="shared" si="0"/>
        <v>7294.1715000000004</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35722</v>
      </c>
      <c r="D191" s="1">
        <f>'PR-RAS'!E195</f>
        <v>9702.33</v>
      </c>
      <c r="E191" s="1">
        <v>0</v>
      </c>
      <c r="F191" s="1">
        <v>0</v>
      </c>
      <c r="G191" s="2">
        <f t="shared" si="0"/>
        <v>10474.065400000001</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11508</v>
      </c>
      <c r="D192" s="1">
        <f>'PR-RAS'!E196</f>
        <v>5950.73</v>
      </c>
      <c r="E192" s="1">
        <v>0</v>
      </c>
      <c r="F192" s="1">
        <v>0</v>
      </c>
      <c r="G192" s="2">
        <f t="shared" si="0"/>
        <v>4471.2068600000002</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11508</v>
      </c>
      <c r="D206" s="1">
        <f>'PR-RAS'!E210</f>
        <v>5950.73</v>
      </c>
      <c r="E206" s="1">
        <v>0</v>
      </c>
      <c r="F206" s="1">
        <v>0</v>
      </c>
      <c r="G206" s="2">
        <f t="shared" si="0"/>
        <v>4798.9392999999991</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11508</v>
      </c>
      <c r="D209" s="1">
        <f>'PR-RAS'!E213</f>
        <v>5950.73</v>
      </c>
      <c r="E209" s="1">
        <v>0</v>
      </c>
      <c r="F209" s="1">
        <v>0</v>
      </c>
      <c r="G209" s="2">
        <f t="shared" si="0"/>
        <v>4869.1676799999996</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63363</v>
      </c>
      <c r="D248" s="1">
        <f>'PR-RAS'!E252</f>
        <v>64867.1</v>
      </c>
      <c r="E248" s="1">
        <v>0</v>
      </c>
      <c r="F248" s="1">
        <v>0</v>
      </c>
      <c r="G248" s="2">
        <f t="shared" si="0"/>
        <v>47695.008399999999</v>
      </c>
      <c r="H248" s="2">
        <f t="shared" si="1"/>
        <v>9.9999999998544808E-2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63363</v>
      </c>
      <c r="D255" s="1">
        <f>'PR-RAS'!E259</f>
        <v>64867.1</v>
      </c>
      <c r="E255" s="1">
        <v>0</v>
      </c>
      <c r="F255" s="1">
        <v>0</v>
      </c>
      <c r="G255" s="2">
        <f t="shared" si="0"/>
        <v>49046.688800000004</v>
      </c>
      <c r="H255" s="2">
        <f t="shared" si="1"/>
        <v>9.9999999998544808E-2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63363</v>
      </c>
      <c r="D257" s="1">
        <f>'PR-RAS'!E261</f>
        <v>64867.1</v>
      </c>
      <c r="E257" s="1">
        <v>0</v>
      </c>
      <c r="F257" s="1">
        <v>0</v>
      </c>
      <c r="G257" s="2">
        <f t="shared" si="0"/>
        <v>49432.883200000004</v>
      </c>
      <c r="H257" s="2">
        <f t="shared" si="1"/>
        <v>9.9999999998544808E-2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4234304</v>
      </c>
      <c r="D285" s="1">
        <f>'PR-RAS'!E289</f>
        <v>4521991.59</v>
      </c>
      <c r="E285" s="1">
        <v>0</v>
      </c>
      <c r="F285" s="1">
        <v>0</v>
      </c>
      <c r="G285" s="2">
        <f t="shared" si="8"/>
        <v>3771033.5591199994</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13238</v>
      </c>
      <c r="D286" s="1">
        <f>'PR-RAS'!E290</f>
        <v>1372.7800000002608</v>
      </c>
      <c r="E286" s="1">
        <v>0</v>
      </c>
      <c r="F286" s="1">
        <v>0</v>
      </c>
      <c r="G286" s="2">
        <f t="shared" si="8"/>
        <v>4555.3146000001479</v>
      </c>
      <c r="H286" s="2">
        <f t="shared" si="9"/>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20801</v>
      </c>
      <c r="D289" s="1">
        <f>'PR-RAS'!E293</f>
        <v>30885.78</v>
      </c>
      <c r="E289" s="1">
        <v>0</v>
      </c>
      <c r="F289" s="1">
        <v>0</v>
      </c>
      <c r="G289" s="2">
        <f t="shared" si="8"/>
        <v>23780.897279999997</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26316</v>
      </c>
      <c r="D345" s="1">
        <f>'PR-RAS'!E350</f>
        <v>8967.52</v>
      </c>
      <c r="E345" s="1">
        <v>0</v>
      </c>
      <c r="F345" s="1">
        <v>0</v>
      </c>
      <c r="G345" s="2">
        <f t="shared" si="8"/>
        <v>15222.357759999999</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26316</v>
      </c>
      <c r="D358" s="1">
        <f>'PR-RAS'!E363</f>
        <v>8967.52</v>
      </c>
      <c r="E358" s="1">
        <v>0</v>
      </c>
      <c r="F358" s="1">
        <v>0</v>
      </c>
      <c r="G358" s="2">
        <f t="shared" si="8"/>
        <v>15797.621279999999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26316</v>
      </c>
      <c r="D378" s="1">
        <f>'PR-RAS'!E383</f>
        <v>8967.52</v>
      </c>
      <c r="E378" s="1">
        <v>0</v>
      </c>
      <c r="F378" s="1">
        <v>0</v>
      </c>
      <c r="G378" s="2">
        <f t="shared" si="8"/>
        <v>16682.642080000001</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26316</v>
      </c>
      <c r="D379" s="1">
        <f>'PR-RAS'!E384</f>
        <v>8967.52</v>
      </c>
      <c r="E379" s="1">
        <v>0</v>
      </c>
      <c r="F379" s="1">
        <v>0</v>
      </c>
      <c r="G379" s="2">
        <f t="shared" si="8"/>
        <v>16726.893120000001</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26316</v>
      </c>
      <c r="D403" s="1">
        <f>'PR-RAS'!E408</f>
        <v>8967.52</v>
      </c>
      <c r="E403" s="1">
        <v>0</v>
      </c>
      <c r="F403" s="1">
        <v>0</v>
      </c>
      <c r="G403" s="2">
        <f t="shared" si="8"/>
        <v>17788.918080000003</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138271</v>
      </c>
      <c r="D404" s="1">
        <f>'PR-RAS'!E409</f>
        <v>135277.12</v>
      </c>
      <c r="E404" s="1">
        <v>0</v>
      </c>
      <c r="F404" s="1">
        <v>0</v>
      </c>
      <c r="G404" s="2">
        <f t="shared" si="8"/>
        <v>164756.57172000001</v>
      </c>
      <c r="H404" s="2">
        <f t="shared" si="9"/>
        <v>0.11999999999534339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4247542</v>
      </c>
      <c r="D407" s="1">
        <f>'PR-RAS'!E412</f>
        <v>4523364.37</v>
      </c>
      <c r="E407" s="1">
        <v>0</v>
      </c>
      <c r="F407" s="1">
        <v>0</v>
      </c>
      <c r="G407" s="2">
        <f t="shared" si="8"/>
        <v>5397473.9204400005</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4260620</v>
      </c>
      <c r="D408" s="1">
        <f>'PR-RAS'!E413</f>
        <v>4530959.1099999994</v>
      </c>
      <c r="E408" s="1">
        <v>0</v>
      </c>
      <c r="F408" s="1">
        <v>0</v>
      </c>
      <c r="G408" s="2">
        <f t="shared" si="8"/>
        <v>5422273.0555399992</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13078</v>
      </c>
      <c r="D410" s="1">
        <f>'PR-RAS'!E415</f>
        <v>7594.7399999992922</v>
      </c>
      <c r="E410" s="1">
        <v>0</v>
      </c>
      <c r="F410" s="1">
        <v>0</v>
      </c>
      <c r="G410" s="2">
        <f t="shared" si="8"/>
        <v>11561.39931999942</v>
      </c>
      <c r="H410" s="2">
        <f t="shared" si="9"/>
        <v>0.26000000070780516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117470</v>
      </c>
      <c r="D411" s="1">
        <f>'PR-RAS'!E416</f>
        <v>104391.34</v>
      </c>
      <c r="E411" s="1">
        <v>0</v>
      </c>
      <c r="F411" s="1">
        <v>0</v>
      </c>
      <c r="G411" s="2">
        <f t="shared" si="8"/>
        <v>133763.59879999998</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4247542</v>
      </c>
      <c r="D633" s="1">
        <f>'PR-RAS'!E639</f>
        <v>4523364.37</v>
      </c>
      <c r="E633" s="1">
        <v>0</v>
      </c>
      <c r="F633" s="1">
        <v>0</v>
      </c>
      <c r="G633" s="2">
        <f t="shared" si="10"/>
        <v>8401979.1076800004</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4260620</v>
      </c>
      <c r="D634" s="1">
        <f>'PR-RAS'!E640</f>
        <v>4530959.1099999994</v>
      </c>
      <c r="E634" s="1">
        <v>0</v>
      </c>
      <c r="F634" s="1">
        <v>0</v>
      </c>
      <c r="G634" s="2">
        <f t="shared" si="10"/>
        <v>8433166.6932599992</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13078</v>
      </c>
      <c r="D636" s="1">
        <f>'PR-RAS'!E642</f>
        <v>7594.7399999992922</v>
      </c>
      <c r="E636" s="1">
        <v>0</v>
      </c>
      <c r="F636" s="1">
        <v>0</v>
      </c>
      <c r="G636" s="2">
        <f t="shared" si="10"/>
        <v>17949.849799999101</v>
      </c>
      <c r="H636" s="2">
        <f t="shared" si="11"/>
        <v>0.26000000070780516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117470</v>
      </c>
      <c r="D637" s="1">
        <f>'PR-RAS'!E643</f>
        <v>104391.34</v>
      </c>
      <c r="E637" s="1">
        <v>0</v>
      </c>
      <c r="F637" s="1">
        <v>0</v>
      </c>
      <c r="G637" s="2">
        <f t="shared" si="10"/>
        <v>207496.70447999999</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104392</v>
      </c>
      <c r="D639" s="1">
        <f>'PR-RAS'!E645</f>
        <v>96796.600000000704</v>
      </c>
      <c r="E639" s="1">
        <v>0</v>
      </c>
      <c r="F639" s="1">
        <v>0</v>
      </c>
      <c r="G639" s="2">
        <f t="shared" si="10"/>
        <v>190114.5576000009</v>
      </c>
      <c r="H639" s="2">
        <f t="shared" si="11"/>
        <v>0.3999999992956873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284280</v>
      </c>
      <c r="D641" s="1">
        <f>'PR-RAS'!E647</f>
        <v>316153.48</v>
      </c>
      <c r="E641" s="1">
        <v>0</v>
      </c>
      <c r="F641" s="1">
        <v>0</v>
      </c>
      <c r="G641" s="2">
        <f t="shared" si="10"/>
        <v>586615.6544</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195202</v>
      </c>
      <c r="D643" s="1">
        <f>'PR-RAS'!E650</f>
        <v>149249.98000000001</v>
      </c>
      <c r="E643" s="1">
        <v>0</v>
      </c>
      <c r="F643" s="1">
        <v>0</v>
      </c>
      <c r="G643" s="2">
        <f t="shared" si="10"/>
        <v>316956.65832000005</v>
      </c>
      <c r="H643" s="2">
        <f t="shared" si="11"/>
        <v>1.9999999989522621E-2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195202</v>
      </c>
      <c r="D644" s="1">
        <f>'PR-RAS'!E651</f>
        <v>149249.98000000001</v>
      </c>
      <c r="E644" s="1">
        <v>0</v>
      </c>
      <c r="F644" s="1">
        <v>0</v>
      </c>
      <c r="G644" s="2">
        <f t="shared" si="10"/>
        <v>317450.36028000002</v>
      </c>
      <c r="H644" s="2">
        <f t="shared" si="11"/>
        <v>1.9999999989522621E-2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32</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25</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3527146</v>
      </c>
      <c r="D668" s="1">
        <f>'PR-RAS'!E675</f>
        <v>3739987.1</v>
      </c>
      <c r="E668" s="1">
        <v>0</v>
      </c>
      <c r="F668" s="1">
        <v>0</v>
      </c>
      <c r="G668" s="2">
        <f t="shared" si="10"/>
        <v>7341749.1733999997</v>
      </c>
      <c r="H668" s="2">
        <f t="shared" si="11"/>
        <v>0.10000000009313226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23768</v>
      </c>
      <c r="D669" s="1">
        <f>'PR-RAS'!E676</f>
        <v>23758</v>
      </c>
      <c r="E669" s="1">
        <v>0</v>
      </c>
      <c r="F669" s="1">
        <v>0</v>
      </c>
      <c r="G669" s="2">
        <f t="shared" si="10"/>
        <v>47617.712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22831</v>
      </c>
      <c r="D670" s="1">
        <f>'PR-RAS'!E677</f>
        <v>72315.81</v>
      </c>
      <c r="E670" s="1">
        <v>0</v>
      </c>
      <c r="F670" s="1">
        <v>0</v>
      </c>
      <c r="G670" s="2">
        <f t="shared" si="10"/>
        <v>112032.49278</v>
      </c>
      <c r="H670" s="2">
        <f t="shared" si="11"/>
        <v>0.19000000000232831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10185</v>
      </c>
      <c r="D710" s="1">
        <f>'PR-RAS'!E717</f>
        <v>13994.96</v>
      </c>
      <c r="E710" s="1">
        <v>0</v>
      </c>
      <c r="F710" s="1">
        <v>0</v>
      </c>
      <c r="G710" s="2">
        <f t="shared" si="10"/>
        <v>27066.018279999997</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94080</v>
      </c>
      <c r="D711" s="1">
        <f>'PR-RAS'!E718</f>
        <v>128660.68</v>
      </c>
      <c r="E711" s="1">
        <v>0</v>
      </c>
      <c r="F711" s="1">
        <v>0</v>
      </c>
      <c r="G711" s="2">
        <f t="shared" si="10"/>
        <v>249494.96559999997</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7500</v>
      </c>
      <c r="D713" s="1">
        <f>'PR-RAS'!E720</f>
        <v>8809.35</v>
      </c>
      <c r="E713" s="1">
        <v>0</v>
      </c>
      <c r="F713" s="1">
        <v>0</v>
      </c>
      <c r="G713" s="2">
        <f t="shared" si="10"/>
        <v>17884.5144</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63363</v>
      </c>
      <c r="D821" s="1">
        <f>'PR-RAS'!E828</f>
        <v>64867.1</v>
      </c>
      <c r="E821" s="1">
        <v>0</v>
      </c>
      <c r="F821" s="1">
        <v>0</v>
      </c>
      <c r="G821" s="2">
        <f t="shared" si="18"/>
        <v>158339.704</v>
      </c>
      <c r="H821" s="2">
        <f t="shared" si="19"/>
        <v>9.9999999998544808E-2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7924841</v>
      </c>
      <c r="D984" s="6">
        <f>BILANCA!E6</f>
        <v>7773381.8800000018</v>
      </c>
      <c r="E984" s="6">
        <v>0</v>
      </c>
      <c r="F984" s="6">
        <v>0</v>
      </c>
      <c r="G984" s="7">
        <f t="shared" ref="G984:G1241" si="22">B984/1000*C984+B984/500*D984</f>
        <v>23471.604760000002</v>
      </c>
      <c r="H984" s="7">
        <f t="shared" si="19"/>
        <v>0.11999999824911356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7430377</v>
      </c>
      <c r="D985" s="1">
        <f>BILANCA!E7</f>
        <v>7261397.6800000016</v>
      </c>
      <c r="E985" s="1">
        <v>0</v>
      </c>
      <c r="F985" s="1">
        <v>0</v>
      </c>
      <c r="G985" s="2">
        <f t="shared" si="22"/>
        <v>43906.344720000008</v>
      </c>
      <c r="H985" s="2">
        <f t="shared" si="19"/>
        <v>0.31999999843537807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66750</v>
      </c>
      <c r="D986" s="1">
        <f>BILANCA!E8</f>
        <v>66750</v>
      </c>
      <c r="E986" s="1">
        <v>0</v>
      </c>
      <c r="F986" s="1">
        <v>0</v>
      </c>
      <c r="G986" s="2">
        <f t="shared" si="22"/>
        <v>600.75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66750</v>
      </c>
      <c r="D988" s="1">
        <f>BILANCA!E10</f>
        <v>66750</v>
      </c>
      <c r="E988" s="1">
        <v>0</v>
      </c>
      <c r="F988" s="1">
        <v>0</v>
      </c>
      <c r="G988" s="2">
        <f t="shared" si="22"/>
        <v>1001.25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7363627</v>
      </c>
      <c r="D990" s="1">
        <f>BILANCA!E12</f>
        <v>7194647.6800000016</v>
      </c>
      <c r="E990" s="1">
        <v>0</v>
      </c>
      <c r="F990" s="1">
        <v>0</v>
      </c>
      <c r="G990" s="2">
        <f t="shared" si="22"/>
        <v>152270.45652000004</v>
      </c>
      <c r="H990" s="2">
        <f t="shared" si="19"/>
        <v>0.31999999843537807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6977389</v>
      </c>
      <c r="D991" s="1">
        <f>BILANCA!E13</f>
        <v>6856580.7100000009</v>
      </c>
      <c r="E991" s="1">
        <v>0</v>
      </c>
      <c r="F991" s="1">
        <v>0</v>
      </c>
      <c r="G991" s="2">
        <f t="shared" si="22"/>
        <v>165524.40336000003</v>
      </c>
      <c r="H991" s="2">
        <f t="shared" si="19"/>
        <v>0.28999999910593033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10244255</v>
      </c>
      <c r="D993" s="1">
        <f>BILANCA!E15</f>
        <v>10244255.460000001</v>
      </c>
      <c r="E993" s="1">
        <v>0</v>
      </c>
      <c r="F993" s="1">
        <v>0</v>
      </c>
      <c r="G993" s="2">
        <f t="shared" si="22"/>
        <v>307327.65920000005</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3266866</v>
      </c>
      <c r="D996" s="1">
        <f>BILANCA!E18</f>
        <v>3387674.75</v>
      </c>
      <c r="E996" s="1">
        <v>0</v>
      </c>
      <c r="F996" s="1">
        <v>0</v>
      </c>
      <c r="G996" s="2">
        <f t="shared" si="22"/>
        <v>130548.8015</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376299</v>
      </c>
      <c r="D997" s="1">
        <f>BILANCA!E19</f>
        <v>330026.07000000007</v>
      </c>
      <c r="E997" s="1">
        <v>0</v>
      </c>
      <c r="F997" s="1">
        <v>0</v>
      </c>
      <c r="G997" s="2">
        <f t="shared" si="22"/>
        <v>14508.915960000002</v>
      </c>
      <c r="H997" s="2">
        <f t="shared" si="19"/>
        <v>7.000000006519258E-2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671692</v>
      </c>
      <c r="D998" s="1">
        <f>BILANCA!E20</f>
        <v>735925.22</v>
      </c>
      <c r="E998" s="1">
        <v>0</v>
      </c>
      <c r="F998" s="1">
        <v>0</v>
      </c>
      <c r="G998" s="2">
        <f t="shared" si="22"/>
        <v>32153.136599999998</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37952</v>
      </c>
      <c r="D999" s="1">
        <f>BILANCA!E21</f>
        <v>37952.17</v>
      </c>
      <c r="E999" s="1">
        <v>0</v>
      </c>
      <c r="F999" s="1">
        <v>0</v>
      </c>
      <c r="G999" s="2">
        <f t="shared" si="22"/>
        <v>1821.70144</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18727</v>
      </c>
      <c r="D1000" s="1">
        <f>BILANCA!E22</f>
        <v>18726.96</v>
      </c>
      <c r="E1000" s="1">
        <v>0</v>
      </c>
      <c r="F1000" s="1">
        <v>0</v>
      </c>
      <c r="G1000" s="2">
        <f t="shared" si="22"/>
        <v>955.07564000000002</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32912</v>
      </c>
      <c r="D1002" s="1">
        <f>BILANCA!E24</f>
        <v>32912.629999999997</v>
      </c>
      <c r="E1002" s="1">
        <v>0</v>
      </c>
      <c r="F1002" s="1">
        <v>0</v>
      </c>
      <c r="G1002" s="2">
        <f t="shared" si="22"/>
        <v>1876.0079399999997</v>
      </c>
      <c r="H1002" s="2">
        <f t="shared" si="19"/>
        <v>0.37000000000261934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176728</v>
      </c>
      <c r="D1003" s="1">
        <f>BILANCA!E25</f>
        <v>176727.86</v>
      </c>
      <c r="E1003" s="1">
        <v>0</v>
      </c>
      <c r="F1003" s="1">
        <v>0</v>
      </c>
      <c r="G1003" s="2">
        <f t="shared" si="22"/>
        <v>10603.6744</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251986</v>
      </c>
      <c r="D1004" s="1">
        <f>BILANCA!E26</f>
        <v>251985.94</v>
      </c>
      <c r="E1004" s="1">
        <v>0</v>
      </c>
      <c r="F1004" s="1">
        <v>0</v>
      </c>
      <c r="G1004" s="2">
        <f t="shared" si="22"/>
        <v>15875.11548</v>
      </c>
      <c r="H1004" s="2">
        <f t="shared" si="19"/>
        <v>5.9999999997671694E-2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813698</v>
      </c>
      <c r="D1006" s="1">
        <f>BILANCA!E28</f>
        <v>924204.71</v>
      </c>
      <c r="E1006" s="1">
        <v>0</v>
      </c>
      <c r="F1006" s="1">
        <v>0</v>
      </c>
      <c r="G1006" s="2">
        <f t="shared" si="22"/>
        <v>61228.470659999992</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9939</v>
      </c>
      <c r="D1013" s="1">
        <f>BILANCA!E35</f>
        <v>8040.8999999999942</v>
      </c>
      <c r="E1013" s="1">
        <v>0</v>
      </c>
      <c r="F1013" s="1">
        <v>0</v>
      </c>
      <c r="G1013" s="2">
        <f t="shared" si="22"/>
        <v>780.62399999999957</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178259</v>
      </c>
      <c r="D1014" s="1">
        <f>BILANCA!E36</f>
        <v>187226.02</v>
      </c>
      <c r="E1014" s="1">
        <v>0</v>
      </c>
      <c r="F1014" s="1">
        <v>0</v>
      </c>
      <c r="G1014" s="2">
        <f t="shared" si="22"/>
        <v>17134.042239999999</v>
      </c>
      <c r="H1014" s="2">
        <f t="shared" si="19"/>
        <v>1.9999999989522621E-2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168320</v>
      </c>
      <c r="D1018" s="1">
        <f>BILANCA!E40</f>
        <v>179185.12</v>
      </c>
      <c r="E1018" s="1">
        <v>0</v>
      </c>
      <c r="F1018" s="1">
        <v>0</v>
      </c>
      <c r="G1018" s="2">
        <f t="shared" si="22"/>
        <v>18434.1584</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58083</v>
      </c>
      <c r="D1032" s="1">
        <f>BILANCA!E54</f>
        <v>59123.33</v>
      </c>
      <c r="E1032" s="1">
        <v>0</v>
      </c>
      <c r="F1032" s="1">
        <v>0</v>
      </c>
      <c r="G1032" s="2">
        <f t="shared" si="22"/>
        <v>8640.1533400000008</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58083</v>
      </c>
      <c r="D1033" s="1">
        <f>BILANCA!E55</f>
        <v>59123.33</v>
      </c>
      <c r="E1033" s="1">
        <v>0</v>
      </c>
      <c r="F1033" s="1">
        <v>0</v>
      </c>
      <c r="G1033" s="2">
        <f t="shared" si="22"/>
        <v>8816.4830000000002</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494464</v>
      </c>
      <c r="D1046" s="1">
        <f>BILANCA!E68</f>
        <v>511984.19999999995</v>
      </c>
      <c r="E1046" s="1">
        <v>0</v>
      </c>
      <c r="F1046" s="1">
        <v>0</v>
      </c>
      <c r="G1046" s="2">
        <f t="shared" si="22"/>
        <v>95661.241199999989</v>
      </c>
      <c r="H1046" s="2">
        <f t="shared" si="19"/>
        <v>0.19999999995343387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57959</v>
      </c>
      <c r="D1056" s="1">
        <f>BILANCA!E78</f>
        <v>36675.049999999996</v>
      </c>
      <c r="E1056" s="1">
        <v>0</v>
      </c>
      <c r="F1056" s="1">
        <v>0</v>
      </c>
      <c r="G1056" s="2">
        <f t="shared" si="22"/>
        <v>9585.5642999999982</v>
      </c>
      <c r="H1056" s="2">
        <f t="shared" si="19"/>
        <v>4.9999999995634425E-2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1078</v>
      </c>
      <c r="D1062" s="1">
        <f>BILANCA!E84</f>
        <v>1078.0899999999999</v>
      </c>
      <c r="E1062" s="1">
        <v>0</v>
      </c>
      <c r="F1062" s="1">
        <v>0</v>
      </c>
      <c r="G1062" s="2">
        <f t="shared" si="22"/>
        <v>255.50021999999998</v>
      </c>
      <c r="H1062" s="2">
        <f t="shared" si="19"/>
        <v>8.9999999999918145E-2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56881</v>
      </c>
      <c r="D1064" s="1">
        <f>BILANCA!E86</f>
        <v>35596.959999999999</v>
      </c>
      <c r="E1064" s="1">
        <v>0</v>
      </c>
      <c r="F1064" s="1">
        <v>0</v>
      </c>
      <c r="G1064" s="2">
        <f t="shared" si="22"/>
        <v>10374.068520000001</v>
      </c>
      <c r="H1064" s="2">
        <f t="shared" si="19"/>
        <v>4.0000000000873115E-2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152225</v>
      </c>
      <c r="D1124" s="1">
        <f>BILANCA!E146</f>
        <v>159155.67000000001</v>
      </c>
      <c r="E1124" s="1">
        <v>0</v>
      </c>
      <c r="F1124" s="1">
        <v>0</v>
      </c>
      <c r="G1124" s="2">
        <f t="shared" si="22"/>
        <v>66345.62393999999</v>
      </c>
      <c r="H1124" s="2">
        <f t="shared" si="23"/>
        <v>0.32999999998719431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152225</v>
      </c>
      <c r="D1139" s="1">
        <f>BILANCA!E161</f>
        <v>159155.67000000001</v>
      </c>
      <c r="E1139" s="1">
        <v>0</v>
      </c>
      <c r="F1139" s="1">
        <v>0</v>
      </c>
      <c r="G1139" s="2">
        <f t="shared" si="22"/>
        <v>73403.669040000008</v>
      </c>
      <c r="H1139" s="2">
        <f t="shared" si="23"/>
        <v>0.32999999998719431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284280</v>
      </c>
      <c r="D1148" s="1">
        <f>BILANCA!E170</f>
        <v>316153.48</v>
      </c>
      <c r="E1148" s="1">
        <v>0</v>
      </c>
      <c r="F1148" s="1">
        <v>0</v>
      </c>
      <c r="G1148" s="2">
        <f t="shared" si="22"/>
        <v>151236.84840000002</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284280</v>
      </c>
      <c r="D1151" s="1">
        <f>BILANCA!E173</f>
        <v>316153.48</v>
      </c>
      <c r="E1151" s="1">
        <v>0</v>
      </c>
      <c r="F1151" s="1">
        <v>0</v>
      </c>
      <c r="G1151" s="2">
        <f t="shared" si="22"/>
        <v>153986.60928</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7924841</v>
      </c>
      <c r="D1152" s="1">
        <f>BILANCA!E175</f>
        <v>7773381.879999999</v>
      </c>
      <c r="E1152" s="1">
        <v>0</v>
      </c>
      <c r="F1152" s="1">
        <v>0</v>
      </c>
      <c r="G1152" s="2">
        <f t="shared" si="22"/>
        <v>3966701.20444</v>
      </c>
      <c r="H1152" s="2">
        <f t="shared" si="23"/>
        <v>0.12000000104308128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390072</v>
      </c>
      <c r="D1153" s="1">
        <f>BILANCA!E176</f>
        <v>415187.6</v>
      </c>
      <c r="E1153" s="1">
        <v>0</v>
      </c>
      <c r="F1153" s="1">
        <v>0</v>
      </c>
      <c r="G1153" s="2">
        <f t="shared" si="22"/>
        <v>207476.02400000003</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389482</v>
      </c>
      <c r="D1154" s="1">
        <f>BILANCA!E177</f>
        <v>414597.61</v>
      </c>
      <c r="E1154" s="1">
        <v>0</v>
      </c>
      <c r="F1154" s="1">
        <v>0</v>
      </c>
      <c r="G1154" s="2">
        <f t="shared" si="22"/>
        <v>208393.80462000001</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287816</v>
      </c>
      <c r="D1155" s="1">
        <f>BILANCA!E178</f>
        <v>325801.73</v>
      </c>
      <c r="E1155" s="1">
        <v>0</v>
      </c>
      <c r="F1155" s="1">
        <v>0</v>
      </c>
      <c r="G1155" s="2">
        <f t="shared" si="22"/>
        <v>161580.14711999998</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44105</v>
      </c>
      <c r="D1156" s="1">
        <f>BILANCA!E179</f>
        <v>52518.54</v>
      </c>
      <c r="E1156" s="1">
        <v>0</v>
      </c>
      <c r="F1156" s="1">
        <v>0</v>
      </c>
      <c r="G1156" s="2">
        <f t="shared" si="22"/>
        <v>25801.579839999999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57561</v>
      </c>
      <c r="D1165" s="1">
        <f>BILANCA!E188</f>
        <v>36277.339999999997</v>
      </c>
      <c r="E1165" s="1">
        <v>0</v>
      </c>
      <c r="F1165" s="1">
        <v>0</v>
      </c>
      <c r="G1165" s="2">
        <f t="shared" si="22"/>
        <v>23681.053759999995</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590</v>
      </c>
      <c r="D1166" s="1">
        <f>BILANCA!E189</f>
        <v>589.99</v>
      </c>
      <c r="E1166" s="1">
        <v>0</v>
      </c>
      <c r="F1166" s="1">
        <v>0</v>
      </c>
      <c r="G1166" s="2">
        <f t="shared" si="22"/>
        <v>323.90634</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7534769</v>
      </c>
      <c r="D1214" s="1">
        <f>BILANCA!E237</f>
        <v>7358194.2799999993</v>
      </c>
      <c r="E1214" s="1">
        <v>0</v>
      </c>
      <c r="F1214" s="1">
        <v>0</v>
      </c>
      <c r="G1214" s="2">
        <f t="shared" si="22"/>
        <v>5140017.3963599997</v>
      </c>
      <c r="H1214" s="2">
        <f t="shared" si="23"/>
        <v>0.27999999932944775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7430377</v>
      </c>
      <c r="D1215" s="1">
        <f>BILANCA!E238</f>
        <v>7261397.6799999997</v>
      </c>
      <c r="E1215" s="1">
        <v>0</v>
      </c>
      <c r="F1215" s="1">
        <v>0</v>
      </c>
      <c r="G1215" s="2">
        <f t="shared" si="22"/>
        <v>5093135.98752</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7430377</v>
      </c>
      <c r="D1216" s="1">
        <f>BILANCA!E239</f>
        <v>7261397.6799999997</v>
      </c>
      <c r="E1216" s="1">
        <v>0</v>
      </c>
      <c r="F1216" s="1">
        <v>0</v>
      </c>
      <c r="G1216" s="2">
        <f t="shared" si="22"/>
        <v>5115089.1598800002</v>
      </c>
      <c r="H1216" s="2">
        <f t="shared" si="23"/>
        <v>0.32000000029802322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7363939</v>
      </c>
      <c r="D1217" s="1">
        <f>BILANCA!E240</f>
        <v>7194960.1799999997</v>
      </c>
      <c r="E1217" s="1">
        <v>0</v>
      </c>
      <c r="F1217" s="1">
        <v>0</v>
      </c>
      <c r="G1217" s="2">
        <f t="shared" si="22"/>
        <v>5090403.0902399998</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66438</v>
      </c>
      <c r="D1218" s="1">
        <f>BILANCA!E241</f>
        <v>66437.5</v>
      </c>
      <c r="E1218" s="1">
        <v>0</v>
      </c>
      <c r="F1218" s="1">
        <v>0</v>
      </c>
      <c r="G1218" s="2">
        <f t="shared" si="22"/>
        <v>46838.555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104392</v>
      </c>
      <c r="D1222" s="1">
        <f>BILANCA!E245</f>
        <v>96796.6</v>
      </c>
      <c r="E1222" s="1">
        <v>0</v>
      </c>
      <c r="F1222" s="1">
        <v>0</v>
      </c>
      <c r="G1222" s="2">
        <f t="shared" si="22"/>
        <v>71218.462799999994</v>
      </c>
      <c r="H1222" s="2">
        <f t="shared" si="23"/>
        <v>0.39999999999417923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138271</v>
      </c>
      <c r="D1223" s="1">
        <f>BILANCA!E246</f>
        <v>199114.41</v>
      </c>
      <c r="E1223" s="1">
        <v>0</v>
      </c>
      <c r="F1223" s="1">
        <v>0</v>
      </c>
      <c r="G1223" s="2">
        <f t="shared" si="22"/>
        <v>128759.95679999999</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138271</v>
      </c>
      <c r="D1225" s="1">
        <f>BILANCA!E248</f>
        <v>199114.41</v>
      </c>
      <c r="E1225" s="1">
        <v>0</v>
      </c>
      <c r="F1225" s="1">
        <v>0</v>
      </c>
      <c r="G1225" s="2">
        <f t="shared" si="22"/>
        <v>129832.95644000001</v>
      </c>
      <c r="H1225" s="2">
        <f t="shared" si="23"/>
        <v>0.41000000000349246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33879</v>
      </c>
      <c r="D1227" s="1">
        <f>BILANCA!E250</f>
        <v>102317.81</v>
      </c>
      <c r="E1227" s="1">
        <v>0</v>
      </c>
      <c r="F1227" s="1">
        <v>0</v>
      </c>
      <c r="G1227" s="2">
        <f t="shared" si="22"/>
        <v>58197.567280000003</v>
      </c>
      <c r="H1227" s="2">
        <f t="shared" si="23"/>
        <v>0.19000000000232831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33879</v>
      </c>
      <c r="D1228" s="1">
        <f>BILANCA!E251</f>
        <v>102317.81</v>
      </c>
      <c r="E1228" s="1">
        <v>0</v>
      </c>
      <c r="F1228" s="1">
        <v>0</v>
      </c>
      <c r="G1228" s="2">
        <f t="shared" si="22"/>
        <v>58436.081900000005</v>
      </c>
      <c r="H1228" s="2">
        <f t="shared" si="23"/>
        <v>0.19000000000232831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236672</v>
      </c>
      <c r="D1236" s="1">
        <f>BILANCA!E259</f>
        <v>236672.17</v>
      </c>
      <c r="E1236" s="1">
        <v>0</v>
      </c>
      <c r="F1236" s="1">
        <v>0</v>
      </c>
      <c r="G1236" s="2">
        <f t="shared" si="22"/>
        <v>179634.13402</v>
      </c>
      <c r="H1236" s="2">
        <f t="shared" si="23"/>
        <v>0.17000000001280569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236672</v>
      </c>
      <c r="D1237" s="1">
        <f>BILANCA!E260</f>
        <v>236672.17</v>
      </c>
      <c r="E1237" s="1">
        <v>0</v>
      </c>
      <c r="F1237" s="1">
        <v>0</v>
      </c>
      <c r="G1237" s="2">
        <f t="shared" si="22"/>
        <v>180344.15036</v>
      </c>
      <c r="H1237" s="2">
        <f t="shared" si="23"/>
        <v>0.17000000001280569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152225</v>
      </c>
      <c r="D1240" s="1">
        <f>BILANCA!E264</f>
        <v>159155.67000000001</v>
      </c>
      <c r="E1240" s="1">
        <v>0</v>
      </c>
      <c r="F1240" s="1">
        <v>0</v>
      </c>
      <c r="G1240" s="2">
        <f t="shared" si="22"/>
        <v>120927.83938000002</v>
      </c>
      <c r="H1240" s="2">
        <f t="shared" si="23"/>
        <v>0.32999999998719431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56507</v>
      </c>
      <c r="D1244" s="1">
        <f>BILANCA!E268</f>
        <v>35222.839999999997</v>
      </c>
      <c r="E1244" s="1">
        <v>0</v>
      </c>
      <c r="F1244" s="1">
        <v>0</v>
      </c>
      <c r="G1244" s="2">
        <f t="shared" si="24"/>
        <v>33134.64948</v>
      </c>
      <c r="H1244" s="2">
        <f t="shared" si="23"/>
        <v>0.16000000000349246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374</v>
      </c>
      <c r="D1245" s="1">
        <f>BILANCA!E269</f>
        <v>374.12</v>
      </c>
      <c r="E1245" s="1">
        <v>0</v>
      </c>
      <c r="F1245" s="1">
        <v>0</v>
      </c>
      <c r="G1245" s="2">
        <f t="shared" si="24"/>
        <v>294.02688000000001</v>
      </c>
      <c r="H1245" s="2">
        <f t="shared" si="23"/>
        <v>0.12000000000000455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152225</v>
      </c>
      <c r="D1262" s="1">
        <f>BILANCA!E286</f>
        <v>159155.67000000001</v>
      </c>
      <c r="E1262" s="1">
        <v>0</v>
      </c>
      <c r="F1262" s="1">
        <v>0</v>
      </c>
      <c r="G1262" s="2">
        <f t="shared" si="24"/>
        <v>131279.63886000001</v>
      </c>
      <c r="H1262" s="2">
        <f t="shared" si="23"/>
        <v>0.32999999998719431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389482</v>
      </c>
      <c r="D1264" s="1">
        <f>BILANCA!E288</f>
        <v>414597.61</v>
      </c>
      <c r="E1264" s="1">
        <v>0</v>
      </c>
      <c r="F1264" s="1">
        <v>0</v>
      </c>
      <c r="G1264" s="2">
        <f t="shared" si="24"/>
        <v>342448.29882000003</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590</v>
      </c>
      <c r="D1265" s="1">
        <f>BILANCA!E289</f>
        <v>0</v>
      </c>
      <c r="E1265" s="1">
        <v>0</v>
      </c>
      <c r="F1265" s="1">
        <v>0</v>
      </c>
      <c r="G1265" s="2">
        <f t="shared" si="24"/>
        <v>166.38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589.99</v>
      </c>
      <c r="E1266" s="1">
        <v>0</v>
      </c>
      <c r="F1266" s="1">
        <v>0</v>
      </c>
      <c r="G1266" s="2">
        <f t="shared" si="24"/>
        <v>333.93433999999996</v>
      </c>
      <c r="H1266" s="2">
        <f t="shared" si="23"/>
        <v>9.9999999999909051E-3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23.59</v>
      </c>
      <c r="E1271" s="1">
        <v>0</v>
      </c>
      <c r="F1271" s="1">
        <v>0</v>
      </c>
      <c r="G1271" s="2">
        <f t="shared" si="24"/>
        <v>13.587839999999998</v>
      </c>
      <c r="H1271" s="2">
        <f t="shared" si="23"/>
        <v>0.41000000000000014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57585</v>
      </c>
      <c r="D1278" s="1">
        <f>BILANCA!E302</f>
        <v>36300.93</v>
      </c>
      <c r="E1278" s="1">
        <v>0</v>
      </c>
      <c r="F1278" s="1">
        <v>0</v>
      </c>
      <c r="G1278" s="2">
        <f t="shared" si="24"/>
        <v>38405.123699999996</v>
      </c>
      <c r="H1278" s="2">
        <f t="shared" si="23"/>
        <v>6.9999999999708962E-2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4260620</v>
      </c>
      <c r="D1408" s="1">
        <f>'RAS-funkcijski'!E114</f>
        <v>4530959.1100000003</v>
      </c>
      <c r="E1408" s="1">
        <v>0</v>
      </c>
      <c r="F1408" s="1">
        <v>0</v>
      </c>
      <c r="G1408" s="2">
        <f t="shared" si="24"/>
        <v>1465479.2042</v>
      </c>
      <c r="H1408" s="2">
        <f t="shared" si="27"/>
        <v>0.11000000033527613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4069430</v>
      </c>
      <c r="D1409" s="1">
        <f>'RAS-funkcijski'!E115</f>
        <v>4326163.25</v>
      </c>
      <c r="E1409" s="1">
        <v>0</v>
      </c>
      <c r="F1409" s="1">
        <v>0</v>
      </c>
      <c r="G1409" s="2">
        <f t="shared" si="24"/>
        <v>1412114.9715</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4069430</v>
      </c>
      <c r="D1411" s="1">
        <f>'RAS-funkcijski'!E117</f>
        <v>4326163.25</v>
      </c>
      <c r="E1411" s="1">
        <v>0</v>
      </c>
      <c r="F1411" s="1">
        <v>0</v>
      </c>
      <c r="G1411" s="2">
        <f t="shared" si="24"/>
        <v>1437558.4845</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191190</v>
      </c>
      <c r="D1420" s="1">
        <f>'RAS-funkcijski'!E126</f>
        <v>204795.86</v>
      </c>
      <c r="E1420" s="1">
        <v>0</v>
      </c>
      <c r="F1420" s="1">
        <v>0</v>
      </c>
      <c r="G1420" s="2">
        <f t="shared" si="24"/>
        <v>73295.369839999999</v>
      </c>
      <c r="H1420" s="2">
        <f t="shared" si="27"/>
        <v>0.14000000001396984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4260620</v>
      </c>
      <c r="D1435" s="13">
        <f>'RAS-funkcijski'!E141</f>
        <v>4530959.1100000003</v>
      </c>
      <c r="E1435" s="13">
        <v>0</v>
      </c>
      <c r="F1435" s="13">
        <v>0</v>
      </c>
      <c r="G1435" s="14">
        <f t="shared" si="24"/>
        <v>1825187.7361400002</v>
      </c>
      <c r="H1435" s="14">
        <f t="shared" si="27"/>
        <v>0.11000000033527613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64233</v>
      </c>
      <c r="D1436" s="6">
        <f>'P-VRIO'!E5</f>
        <v>0</v>
      </c>
      <c r="E1436" s="6">
        <v>0</v>
      </c>
      <c r="F1436" s="6">
        <v>0</v>
      </c>
      <c r="G1436" s="7">
        <f t="shared" si="24"/>
        <v>64.233000000000004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64233</v>
      </c>
      <c r="D1453" s="1">
        <f>'P-VRIO'!E22</f>
        <v>0</v>
      </c>
      <c r="E1453" s="1">
        <v>0</v>
      </c>
      <c r="F1453" s="1">
        <v>0</v>
      </c>
      <c r="G1453" s="2">
        <f t="shared" si="24"/>
        <v>1156.194</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64233</v>
      </c>
      <c r="D1454" s="1">
        <f>'P-VRIO'!E23</f>
        <v>0</v>
      </c>
      <c r="E1454" s="1">
        <v>0</v>
      </c>
      <c r="F1454" s="1">
        <v>0</v>
      </c>
      <c r="G1454" s="2">
        <f t="shared" si="24"/>
        <v>1220.4269999999999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64233</v>
      </c>
      <c r="D1456" s="1">
        <f>'P-VRIO'!E25</f>
        <v>0</v>
      </c>
      <c r="E1456" s="1">
        <v>0</v>
      </c>
      <c r="F1456" s="1">
        <v>0</v>
      </c>
      <c r="G1456" s="2">
        <f t="shared" si="24"/>
        <v>1348.893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390071.59</v>
      </c>
      <c r="D1480" s="6"/>
      <c r="E1480" s="6">
        <v>0</v>
      </c>
      <c r="F1480" s="6">
        <v>0</v>
      </c>
      <c r="G1480" s="7">
        <f t="shared" ref="G1480:G1580" si="34">B1480/1000*C1480</f>
        <v>390.07159000000001</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4615591.58</v>
      </c>
      <c r="D1481" s="1">
        <v>0</v>
      </c>
      <c r="E1481" s="1">
        <v>0</v>
      </c>
      <c r="F1481" s="1">
        <v>0</v>
      </c>
      <c r="G1481" s="2">
        <f t="shared" si="34"/>
        <v>9231.1831600000005</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4606624.0600000005</v>
      </c>
      <c r="D1483" s="1">
        <v>0</v>
      </c>
      <c r="E1483" s="1">
        <v>0</v>
      </c>
      <c r="F1483" s="1">
        <v>0</v>
      </c>
      <c r="G1483" s="2">
        <f t="shared" si="34"/>
        <v>18426.496240000004</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3819872.83</v>
      </c>
      <c r="D1484" s="1">
        <v>0</v>
      </c>
      <c r="E1484" s="1">
        <v>0</v>
      </c>
      <c r="F1484" s="1">
        <v>0</v>
      </c>
      <c r="G1484" s="2">
        <f t="shared" si="34"/>
        <v>19099.364150000001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684909.15</v>
      </c>
      <c r="D1485" s="1">
        <v>0</v>
      </c>
      <c r="E1485" s="1">
        <v>0</v>
      </c>
      <c r="F1485" s="1">
        <v>0</v>
      </c>
      <c r="G1485" s="2">
        <f t="shared" si="34"/>
        <v>4109.4549000000006</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5950.73</v>
      </c>
      <c r="D1486" s="1">
        <v>0</v>
      </c>
      <c r="E1486" s="1">
        <v>0</v>
      </c>
      <c r="F1486" s="1">
        <v>0</v>
      </c>
      <c r="G1486" s="2">
        <f t="shared" si="34"/>
        <v>41.655110000000001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64867.1</v>
      </c>
      <c r="D1489" s="1">
        <v>0</v>
      </c>
      <c r="E1489" s="1">
        <v>0</v>
      </c>
      <c r="F1489" s="1">
        <v>0</v>
      </c>
      <c r="G1489" s="2">
        <f t="shared" si="34"/>
        <v>648.67100000000005</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31024.25</v>
      </c>
      <c r="D1491" s="1">
        <v>0</v>
      </c>
      <c r="E1491" s="1">
        <v>0</v>
      </c>
      <c r="F1491" s="1">
        <v>0</v>
      </c>
      <c r="G1491" s="2">
        <f t="shared" si="34"/>
        <v>372.291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8967.52</v>
      </c>
      <c r="D1492" s="1">
        <v>0</v>
      </c>
      <c r="E1492" s="1">
        <v>0</v>
      </c>
      <c r="F1492" s="1">
        <v>0</v>
      </c>
      <c r="G1492" s="2">
        <f t="shared" si="34"/>
        <v>116.57776</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4590475.57</v>
      </c>
      <c r="D1499" s="1">
        <v>0</v>
      </c>
      <c r="E1499" s="1">
        <v>0</v>
      </c>
      <c r="F1499" s="1">
        <v>0</v>
      </c>
      <c r="G1499" s="2">
        <f t="shared" si="34"/>
        <v>91809.511400000003</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4581508.0500000007</v>
      </c>
      <c r="D1501" s="1">
        <v>0</v>
      </c>
      <c r="E1501" s="1">
        <v>0</v>
      </c>
      <c r="F1501" s="1">
        <v>0</v>
      </c>
      <c r="G1501" s="2">
        <f t="shared" si="34"/>
        <v>100793.17710000002</v>
      </c>
      <c r="H1501" s="2">
        <f t="shared" si="35"/>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3781886.71</v>
      </c>
      <c r="D1502" s="1">
        <v>0</v>
      </c>
      <c r="E1502" s="1">
        <v>0</v>
      </c>
      <c r="F1502" s="1">
        <v>0</v>
      </c>
      <c r="G1502" s="2">
        <f t="shared" si="34"/>
        <v>86983.394329999996</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676495.57</v>
      </c>
      <c r="D1503" s="1">
        <v>0</v>
      </c>
      <c r="E1503" s="1">
        <v>0</v>
      </c>
      <c r="F1503" s="1">
        <v>0</v>
      </c>
      <c r="G1503" s="2">
        <f t="shared" si="34"/>
        <v>16235.893679999999</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5950.73</v>
      </c>
      <c r="D1504" s="1">
        <v>0</v>
      </c>
      <c r="E1504" s="1">
        <v>0</v>
      </c>
      <c r="F1504" s="1">
        <v>0</v>
      </c>
      <c r="G1504" s="2">
        <f t="shared" si="34"/>
        <v>148.76824999999999</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64867.1</v>
      </c>
      <c r="D1507" s="1">
        <v>0</v>
      </c>
      <c r="E1507" s="1">
        <v>0</v>
      </c>
      <c r="F1507" s="1">
        <v>0</v>
      </c>
      <c r="G1507" s="2">
        <f t="shared" si="34"/>
        <v>1816.2788</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52307.94</v>
      </c>
      <c r="D1509" s="1">
        <v>0</v>
      </c>
      <c r="E1509" s="1">
        <v>0</v>
      </c>
      <c r="F1509" s="1">
        <v>0</v>
      </c>
      <c r="G1509" s="2">
        <f t="shared" si="34"/>
        <v>1569.2382</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8967.52</v>
      </c>
      <c r="D1510" s="1">
        <v>0</v>
      </c>
      <c r="E1510" s="1">
        <v>0</v>
      </c>
      <c r="F1510" s="1">
        <v>0</v>
      </c>
      <c r="G1510" s="2">
        <f t="shared" si="34"/>
        <v>277.99312000000003</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415187.59999999963</v>
      </c>
      <c r="D1517" s="1">
        <v>0</v>
      </c>
      <c r="E1517" s="1">
        <v>0</v>
      </c>
      <c r="F1517" s="1">
        <v>0</v>
      </c>
      <c r="G1517" s="2">
        <f t="shared" si="34"/>
        <v>15777.128799999986</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415187.6</v>
      </c>
      <c r="D1576" s="1">
        <v>0</v>
      </c>
      <c r="E1576" s="1">
        <v>0</v>
      </c>
      <c r="F1576" s="1">
        <v>0</v>
      </c>
      <c r="G1576" s="2">
        <f t="shared" si="34"/>
        <v>40273.197200000002</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414597.61</v>
      </c>
      <c r="D1578" s="1">
        <v>0</v>
      </c>
      <c r="E1578" s="1">
        <v>0</v>
      </c>
      <c r="F1578" s="1">
        <v>0</v>
      </c>
      <c r="G1578" s="2">
        <f t="shared" si="34"/>
        <v>41045.163390000002</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589.99</v>
      </c>
      <c r="D1579" s="1">
        <v>0</v>
      </c>
      <c r="E1579" s="1">
        <v>0</v>
      </c>
      <c r="F1579" s="1">
        <v>0</v>
      </c>
      <c r="G1579" s="2">
        <f t="shared" si="34"/>
        <v>58.999000000000002</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48460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4247542</v>
      </c>
      <c r="I16" s="172">
        <f>'PR-RAS'!E6</f>
        <v>4523364.37</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4234304</v>
      </c>
      <c r="I17" s="172">
        <f>'PR-RAS'!E151</f>
        <v>4521991.59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104392</v>
      </c>
      <c r="I18" s="172">
        <f>'PR-RAS'!E645</f>
        <v>96796.600000000704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7430377</v>
      </c>
      <c r="I20" s="175">
        <f>BILANCA!E7</f>
        <v>7261397.6800000016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494464</v>
      </c>
      <c r="I21" s="177">
        <f>BILANCA!E68</f>
        <v>511984.19999999995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390072</v>
      </c>
      <c r="I22" s="177">
        <f>BILANCA!E176</f>
        <v>415187.6</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7534769</v>
      </c>
      <c r="I23" s="179">
        <f>BILANCA!E237</f>
        <v>7358194.2799999993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4260620</v>
      </c>
      <c r="I27" s="177">
        <f>'RAS-funkcijski'!E114</f>
        <v>4530959.1100000003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4260620</v>
      </c>
      <c r="I28" s="181">
        <f>'RAS-funkcijski'!E141</f>
        <v>4530959.1100000003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64233</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64233</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390071.59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415187.59999999963</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415187.6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9" zoomScaleNormal="100" workbookViewId="0">
      <selection activeCell="J423" sqref="J42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4247542</v>
      </c>
      <c r="E6" s="53">
        <f>E7+E44+E50+E82+E106+E124+E133+E139</f>
        <v>4523364.37</v>
      </c>
      <c r="F6" s="54">
        <f t="shared" ref="F6:F131" si="0">IF(D6&lt;&gt;0,IF(E6/D6&gt;=100,"&gt;&gt;100",E6/D6*100),"-")</f>
        <v>106.49369376453488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3573745</v>
      </c>
      <c r="E50" s="53">
        <f>E51+E54+E59+E62+E65+E68+E71+E74+E77</f>
        <v>3836060.91</v>
      </c>
      <c r="F50" s="54">
        <f t="shared" si="0"/>
        <v>107.34008470106289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3573745</v>
      </c>
      <c r="E68" s="53">
        <f t="shared" si="15"/>
        <v>3836060.91</v>
      </c>
      <c r="F68" s="54">
        <f t="shared" si="0"/>
        <v>107.34008470106289</v>
      </c>
    </row>
    <row r="69" spans="1:6" ht="12.75" customHeight="1" x14ac:dyDescent="0.2">
      <c r="A69" s="55" t="s">
        <v>181</v>
      </c>
      <c r="B69" s="87" t="s">
        <v>182</v>
      </c>
      <c r="C69" s="52" t="s">
        <v>181</v>
      </c>
      <c r="D69" s="244">
        <v>3550914</v>
      </c>
      <c r="E69" s="244">
        <v>3763745.1</v>
      </c>
      <c r="F69" s="54">
        <f t="shared" si="0"/>
        <v>105.99369908705197</v>
      </c>
    </row>
    <row r="70" spans="1:6" ht="24" x14ac:dyDescent="0.2">
      <c r="A70" s="55" t="s">
        <v>183</v>
      </c>
      <c r="B70" s="87" t="s">
        <v>184</v>
      </c>
      <c r="C70" s="52" t="s">
        <v>183</v>
      </c>
      <c r="D70" s="244">
        <v>22831</v>
      </c>
      <c r="E70" s="244">
        <v>72315.81</v>
      </c>
      <c r="F70" s="54">
        <f t="shared" si="0"/>
        <v>316.74394463667824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1520</v>
      </c>
      <c r="E106" s="53">
        <f t="shared" si="23"/>
        <v>3100</v>
      </c>
      <c r="F106" s="54">
        <f t="shared" si="0"/>
        <v>203.9473684210526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1520</v>
      </c>
      <c r="E112" s="53">
        <f t="shared" si="25"/>
        <v>3100</v>
      </c>
      <c r="F112" s="54">
        <f t="shared" si="0"/>
        <v>203.9473684210526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1520</v>
      </c>
      <c r="E117" s="244">
        <v>3100</v>
      </c>
      <c r="F117" s="54">
        <f t="shared" si="0"/>
        <v>203.9473684210526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672277</v>
      </c>
      <c r="E133" s="53">
        <f t="shared" si="30"/>
        <v>684203.46</v>
      </c>
      <c r="F133" s="54">
        <f t="shared" ref="F133:F223" si="31">IF(D133&lt;&gt;0,IF(E133/D133&gt;=100,"&gt;&gt;100",E133/D133*100),"-")</f>
        <v>101.77403956999866</v>
      </c>
    </row>
    <row r="134" spans="1:6" ht="24" x14ac:dyDescent="0.2">
      <c r="A134" s="55">
        <v>671</v>
      </c>
      <c r="B134" s="234" t="s">
        <v>311</v>
      </c>
      <c r="C134" s="52" t="s">
        <v>312</v>
      </c>
      <c r="D134" s="53">
        <f t="shared" ref="D134:E134" si="32">SUM(D135:D137)</f>
        <v>672277</v>
      </c>
      <c r="E134" s="53">
        <f t="shared" si="32"/>
        <v>684203.46</v>
      </c>
      <c r="F134" s="54">
        <f t="shared" si="31"/>
        <v>101.77403956999866</v>
      </c>
    </row>
    <row r="135" spans="1:6" ht="12.75" customHeight="1" x14ac:dyDescent="0.2">
      <c r="A135" s="55">
        <v>6711</v>
      </c>
      <c r="B135" s="87" t="s">
        <v>313</v>
      </c>
      <c r="C135" s="52" t="s">
        <v>314</v>
      </c>
      <c r="D135" s="244">
        <v>671785</v>
      </c>
      <c r="E135" s="244">
        <v>683714.46</v>
      </c>
      <c r="F135" s="54">
        <f t="shared" si="31"/>
        <v>101.77578540753365</v>
      </c>
    </row>
    <row r="136" spans="1:6" ht="24" x14ac:dyDescent="0.2">
      <c r="A136" s="55">
        <v>6712</v>
      </c>
      <c r="B136" s="234" t="s">
        <v>315</v>
      </c>
      <c r="C136" s="52" t="s">
        <v>316</v>
      </c>
      <c r="D136" s="244">
        <v>492</v>
      </c>
      <c r="E136" s="244">
        <v>489</v>
      </c>
      <c r="F136" s="54">
        <f t="shared" si="31"/>
        <v>99.390243902439025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4234304</v>
      </c>
      <c r="E151" s="53">
        <f t="shared" si="35"/>
        <v>4521991.59</v>
      </c>
      <c r="F151" s="54">
        <f t="shared" si="31"/>
        <v>106.7942119885582</v>
      </c>
    </row>
    <row r="152" spans="1:6" ht="12.75" customHeight="1" x14ac:dyDescent="0.2">
      <c r="A152" s="55">
        <v>31</v>
      </c>
      <c r="B152" s="87" t="s">
        <v>346</v>
      </c>
      <c r="C152" s="52" t="s">
        <v>35</v>
      </c>
      <c r="D152" s="53">
        <f t="shared" ref="D152:E152" si="36">D153+D158+D159</f>
        <v>3479967</v>
      </c>
      <c r="E152" s="53">
        <f t="shared" si="36"/>
        <v>3768057.9</v>
      </c>
      <c r="F152" s="54">
        <f t="shared" si="31"/>
        <v>108.27855264144746</v>
      </c>
    </row>
    <row r="153" spans="1:6" ht="12.75" customHeight="1" x14ac:dyDescent="0.2">
      <c r="A153" s="55">
        <v>311</v>
      </c>
      <c r="B153" s="87" t="s">
        <v>347</v>
      </c>
      <c r="C153" s="52" t="s">
        <v>348</v>
      </c>
      <c r="D153" s="53">
        <f t="shared" ref="D153:E153" si="37">SUM(D154:D157)</f>
        <v>2876650</v>
      </c>
      <c r="E153" s="53">
        <f t="shared" si="37"/>
        <v>3090542.17</v>
      </c>
      <c r="F153" s="54">
        <f t="shared" si="31"/>
        <v>107.43546034449794</v>
      </c>
    </row>
    <row r="154" spans="1:6" ht="12.75" customHeight="1" x14ac:dyDescent="0.2">
      <c r="A154" s="55">
        <v>3111</v>
      </c>
      <c r="B154" s="87" t="s">
        <v>349</v>
      </c>
      <c r="C154" s="52" t="s">
        <v>350</v>
      </c>
      <c r="D154" s="244">
        <v>2876650</v>
      </c>
      <c r="E154" s="244">
        <v>3090542.17</v>
      </c>
      <c r="F154" s="54">
        <f t="shared" si="31"/>
        <v>107.43546034449794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127588</v>
      </c>
      <c r="E158" s="244">
        <v>165020.23000000001</v>
      </c>
      <c r="F158" s="54">
        <f t="shared" si="31"/>
        <v>129.33836254193184</v>
      </c>
    </row>
    <row r="159" spans="1:6" ht="12.75" customHeight="1" x14ac:dyDescent="0.2">
      <c r="A159" s="55">
        <v>313</v>
      </c>
      <c r="B159" s="87" t="s">
        <v>359</v>
      </c>
      <c r="C159" s="52" t="s">
        <v>360</v>
      </c>
      <c r="D159" s="53">
        <f t="shared" ref="D159:E159" si="38">SUM(D160:D162)</f>
        <v>475729</v>
      </c>
      <c r="E159" s="53">
        <f t="shared" si="38"/>
        <v>512495.5</v>
      </c>
      <c r="F159" s="54">
        <f t="shared" si="31"/>
        <v>107.72845464539687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475212</v>
      </c>
      <c r="E161" s="244">
        <v>512246.02</v>
      </c>
      <c r="F161" s="54">
        <f t="shared" si="31"/>
        <v>107.79315758019578</v>
      </c>
    </row>
    <row r="162" spans="1:6" ht="12.75" customHeight="1" x14ac:dyDescent="0.2">
      <c r="A162" s="55">
        <v>3133</v>
      </c>
      <c r="B162" s="87" t="s">
        <v>364</v>
      </c>
      <c r="C162" s="52" t="s">
        <v>365</v>
      </c>
      <c r="D162" s="244">
        <v>517</v>
      </c>
      <c r="E162" s="244">
        <v>249.48</v>
      </c>
      <c r="F162" s="54">
        <f t="shared" si="31"/>
        <v>48.255319148936167</v>
      </c>
    </row>
    <row r="163" spans="1:6" ht="12.75" customHeight="1" x14ac:dyDescent="0.2">
      <c r="A163" s="55">
        <v>32</v>
      </c>
      <c r="B163" s="87" t="s">
        <v>366</v>
      </c>
      <c r="C163" s="52" t="s">
        <v>367</v>
      </c>
      <c r="D163" s="53">
        <f t="shared" ref="D163:E163" si="39">D164+D169+D177+D187+D188</f>
        <v>679466</v>
      </c>
      <c r="E163" s="53">
        <f t="shared" si="39"/>
        <v>683115.86</v>
      </c>
      <c r="F163" s="54">
        <f t="shared" si="31"/>
        <v>100.53716595090852</v>
      </c>
    </row>
    <row r="164" spans="1:6" ht="12.75" customHeight="1" x14ac:dyDescent="0.2">
      <c r="A164" s="55">
        <v>321</v>
      </c>
      <c r="B164" s="87" t="s">
        <v>368</v>
      </c>
      <c r="C164" s="52" t="s">
        <v>369</v>
      </c>
      <c r="D164" s="53">
        <f t="shared" ref="D164:E164" si="40">SUM(D165:D168)</f>
        <v>116368</v>
      </c>
      <c r="E164" s="53">
        <f t="shared" si="40"/>
        <v>154505.16</v>
      </c>
      <c r="F164" s="54">
        <f t="shared" si="31"/>
        <v>132.77289289151656</v>
      </c>
    </row>
    <row r="165" spans="1:6" ht="12.75" customHeight="1" x14ac:dyDescent="0.2">
      <c r="A165" s="55">
        <v>3211</v>
      </c>
      <c r="B165" s="87" t="s">
        <v>370</v>
      </c>
      <c r="C165" s="52" t="s">
        <v>371</v>
      </c>
      <c r="D165" s="244">
        <v>14639</v>
      </c>
      <c r="E165" s="244">
        <v>22832.48</v>
      </c>
      <c r="F165" s="54">
        <f t="shared" si="31"/>
        <v>155.97021654484595</v>
      </c>
    </row>
    <row r="166" spans="1:6" ht="12.75" customHeight="1" x14ac:dyDescent="0.2">
      <c r="A166" s="55">
        <v>3212</v>
      </c>
      <c r="B166" s="87" t="s">
        <v>372</v>
      </c>
      <c r="C166" s="52" t="s">
        <v>373</v>
      </c>
      <c r="D166" s="244">
        <v>94080</v>
      </c>
      <c r="E166" s="244">
        <v>128660.68</v>
      </c>
      <c r="F166" s="54">
        <f t="shared" si="31"/>
        <v>136.75667517006801</v>
      </c>
    </row>
    <row r="167" spans="1:6" ht="12.75" customHeight="1" x14ac:dyDescent="0.2">
      <c r="A167" s="55">
        <v>3213</v>
      </c>
      <c r="B167" s="87" t="s">
        <v>374</v>
      </c>
      <c r="C167" s="52" t="s">
        <v>375</v>
      </c>
      <c r="D167" s="244">
        <v>6885</v>
      </c>
      <c r="E167" s="244">
        <v>2250</v>
      </c>
      <c r="F167" s="54">
        <f t="shared" si="31"/>
        <v>32.679738562091501</v>
      </c>
    </row>
    <row r="168" spans="1:6" ht="12.75" customHeight="1" x14ac:dyDescent="0.2">
      <c r="A168" s="55">
        <v>3214</v>
      </c>
      <c r="B168" s="87" t="s">
        <v>376</v>
      </c>
      <c r="C168" s="52" t="s">
        <v>377</v>
      </c>
      <c r="D168" s="244">
        <v>764</v>
      </c>
      <c r="E168" s="244">
        <v>762</v>
      </c>
      <c r="F168" s="54">
        <f t="shared" si="31"/>
        <v>99.738219895287955</v>
      </c>
    </row>
    <row r="169" spans="1:6" ht="12.75" customHeight="1" x14ac:dyDescent="0.2">
      <c r="A169" s="55">
        <v>322</v>
      </c>
      <c r="B169" s="87" t="s">
        <v>378</v>
      </c>
      <c r="C169" s="52" t="s">
        <v>379</v>
      </c>
      <c r="D169" s="53">
        <f t="shared" ref="D169:E169" si="41">SUM(D170:D176)</f>
        <v>305779</v>
      </c>
      <c r="E169" s="53">
        <f t="shared" si="41"/>
        <v>370761.29</v>
      </c>
      <c r="F169" s="54">
        <f t="shared" si="31"/>
        <v>121.25139071028421</v>
      </c>
    </row>
    <row r="170" spans="1:6" ht="12.75" customHeight="1" x14ac:dyDescent="0.2">
      <c r="A170" s="55">
        <v>3221</v>
      </c>
      <c r="B170" s="87" t="s">
        <v>380</v>
      </c>
      <c r="C170" s="52" t="s">
        <v>381</v>
      </c>
      <c r="D170" s="244">
        <v>74954</v>
      </c>
      <c r="E170" s="244">
        <v>60166.05</v>
      </c>
      <c r="F170" s="54">
        <f t="shared" si="31"/>
        <v>80.270632654694879</v>
      </c>
    </row>
    <row r="171" spans="1:6" ht="12.75" customHeight="1" x14ac:dyDescent="0.2">
      <c r="A171" s="55">
        <v>3222</v>
      </c>
      <c r="B171" s="87" t="s">
        <v>382</v>
      </c>
      <c r="C171" s="52" t="s">
        <v>383</v>
      </c>
      <c r="D171" s="244">
        <v>126307</v>
      </c>
      <c r="E171" s="244">
        <v>136828.76</v>
      </c>
      <c r="F171" s="54">
        <f t="shared" si="31"/>
        <v>108.3303063171479</v>
      </c>
    </row>
    <row r="172" spans="1:6" ht="12.75" customHeight="1" x14ac:dyDescent="0.2">
      <c r="A172" s="55">
        <v>3223</v>
      </c>
      <c r="B172" s="87" t="s">
        <v>384</v>
      </c>
      <c r="C172" s="52" t="s">
        <v>385</v>
      </c>
      <c r="D172" s="244">
        <v>73520</v>
      </c>
      <c r="E172" s="244">
        <v>154428.78</v>
      </c>
      <c r="F172" s="54">
        <f t="shared" si="31"/>
        <v>210.05002720348202</v>
      </c>
    </row>
    <row r="173" spans="1:6" ht="12.75" customHeight="1" x14ac:dyDescent="0.2">
      <c r="A173" s="55">
        <v>3224</v>
      </c>
      <c r="B173" s="87" t="s">
        <v>386</v>
      </c>
      <c r="C173" s="52" t="s">
        <v>387</v>
      </c>
      <c r="D173" s="244">
        <v>27371</v>
      </c>
      <c r="E173" s="244">
        <v>17757.89</v>
      </c>
      <c r="F173" s="54">
        <f t="shared" si="31"/>
        <v>64.878484527419531</v>
      </c>
    </row>
    <row r="174" spans="1:6" ht="12.75" customHeight="1" x14ac:dyDescent="0.2">
      <c r="A174" s="55">
        <v>3225</v>
      </c>
      <c r="B174" s="87" t="s">
        <v>388</v>
      </c>
      <c r="C174" s="52" t="s">
        <v>389</v>
      </c>
      <c r="D174" s="244"/>
      <c r="E174" s="244">
        <v>1040</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3627</v>
      </c>
      <c r="E176" s="244">
        <v>539.80999999999995</v>
      </c>
      <c r="F176" s="54">
        <f t="shared" si="31"/>
        <v>14.883098979873171</v>
      </c>
    </row>
    <row r="177" spans="1:6" ht="12.75" customHeight="1" x14ac:dyDescent="0.2">
      <c r="A177" s="55">
        <v>323</v>
      </c>
      <c r="B177" s="87" t="s">
        <v>394</v>
      </c>
      <c r="C177" s="52" t="s">
        <v>395</v>
      </c>
      <c r="D177" s="53">
        <f t="shared" ref="D177:E177" si="42">SUM(D178:D186)</f>
        <v>189673</v>
      </c>
      <c r="E177" s="53">
        <f t="shared" si="42"/>
        <v>119069.99999999999</v>
      </c>
      <c r="F177" s="54">
        <f t="shared" si="31"/>
        <v>62.776462648874634</v>
      </c>
    </row>
    <row r="178" spans="1:6" ht="12.75" customHeight="1" x14ac:dyDescent="0.2">
      <c r="A178" s="55">
        <v>3231</v>
      </c>
      <c r="B178" s="87" t="s">
        <v>396</v>
      </c>
      <c r="C178" s="52" t="s">
        <v>397</v>
      </c>
      <c r="D178" s="244">
        <v>15489</v>
      </c>
      <c r="E178" s="244">
        <v>20386.82</v>
      </c>
      <c r="F178" s="54">
        <f t="shared" si="31"/>
        <v>131.62127961779328</v>
      </c>
    </row>
    <row r="179" spans="1:6" ht="12.75" customHeight="1" x14ac:dyDescent="0.2">
      <c r="A179" s="55">
        <v>3232</v>
      </c>
      <c r="B179" s="87" t="s">
        <v>398</v>
      </c>
      <c r="C179" s="52" t="s">
        <v>399</v>
      </c>
      <c r="D179" s="244">
        <v>87436</v>
      </c>
      <c r="E179" s="244">
        <v>49913.55</v>
      </c>
      <c r="F179" s="54">
        <f t="shared" si="31"/>
        <v>57.085811336291691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22727</v>
      </c>
      <c r="E181" s="244">
        <v>18825.919999999998</v>
      </c>
      <c r="F181" s="54">
        <f t="shared" si="31"/>
        <v>82.835042020504233</v>
      </c>
    </row>
    <row r="182" spans="1:6" ht="12.75" customHeight="1" x14ac:dyDescent="0.2">
      <c r="A182" s="55">
        <v>3235</v>
      </c>
      <c r="B182" s="87" t="s">
        <v>404</v>
      </c>
      <c r="C182" s="52" t="s">
        <v>405</v>
      </c>
      <c r="D182" s="244"/>
      <c r="E182" s="244">
        <v>548.1</v>
      </c>
      <c r="F182" s="54" t="str">
        <f t="shared" si="31"/>
        <v>-</v>
      </c>
    </row>
    <row r="183" spans="1:6" ht="12.75" customHeight="1" x14ac:dyDescent="0.2">
      <c r="A183" s="55">
        <v>3236</v>
      </c>
      <c r="B183" s="87" t="s">
        <v>406</v>
      </c>
      <c r="C183" s="52" t="s">
        <v>407</v>
      </c>
      <c r="D183" s="244">
        <v>19368</v>
      </c>
      <c r="E183" s="244">
        <v>17044.849999999999</v>
      </c>
      <c r="F183" s="54">
        <f t="shared" si="31"/>
        <v>88.005214787277978</v>
      </c>
    </row>
    <row r="184" spans="1:6" ht="12.75" customHeight="1" x14ac:dyDescent="0.2">
      <c r="A184" s="55">
        <v>3237</v>
      </c>
      <c r="B184" s="87" t="s">
        <v>408</v>
      </c>
      <c r="C184" s="52" t="s">
        <v>409</v>
      </c>
      <c r="D184" s="244">
        <v>27475</v>
      </c>
      <c r="E184" s="244">
        <v>600</v>
      </c>
      <c r="F184" s="54">
        <f t="shared" si="31"/>
        <v>2.1838034576888083</v>
      </c>
    </row>
    <row r="185" spans="1:6" ht="12.75" customHeight="1" x14ac:dyDescent="0.2">
      <c r="A185" s="55">
        <v>3238</v>
      </c>
      <c r="B185" s="87" t="s">
        <v>410</v>
      </c>
      <c r="C185" s="52" t="s">
        <v>411</v>
      </c>
      <c r="D185" s="244">
        <v>5998</v>
      </c>
      <c r="E185" s="244">
        <v>7632</v>
      </c>
      <c r="F185" s="54">
        <f t="shared" si="31"/>
        <v>127.24241413804603</v>
      </c>
    </row>
    <row r="186" spans="1:6" ht="12.75" customHeight="1" x14ac:dyDescent="0.2">
      <c r="A186" s="55">
        <v>3239</v>
      </c>
      <c r="B186" s="87" t="s">
        <v>412</v>
      </c>
      <c r="C186" s="52" t="s">
        <v>413</v>
      </c>
      <c r="D186" s="244">
        <v>11180</v>
      </c>
      <c r="E186" s="244">
        <v>4118.76</v>
      </c>
      <c r="F186" s="54">
        <f t="shared" si="31"/>
        <v>36.84042933810376</v>
      </c>
    </row>
    <row r="187" spans="1:6" ht="12.75" customHeight="1" x14ac:dyDescent="0.2">
      <c r="A187" s="55">
        <v>324</v>
      </c>
      <c r="B187" s="87" t="s">
        <v>414</v>
      </c>
      <c r="C187" s="52" t="s">
        <v>415</v>
      </c>
      <c r="D187" s="244">
        <v>107</v>
      </c>
      <c r="E187" s="244">
        <v>0</v>
      </c>
      <c r="F187" s="54">
        <f t="shared" si="31"/>
        <v>0</v>
      </c>
    </row>
    <row r="188" spans="1:6" ht="12.75" customHeight="1" x14ac:dyDescent="0.2">
      <c r="A188" s="55">
        <v>329</v>
      </c>
      <c r="B188" s="87" t="s">
        <v>416</v>
      </c>
      <c r="C188" s="52" t="s">
        <v>417</v>
      </c>
      <c r="D188" s="53">
        <f t="shared" ref="D188:E188" si="43">SUM(D189:D195)</f>
        <v>67539</v>
      </c>
      <c r="E188" s="53">
        <f t="shared" si="43"/>
        <v>38779.410000000003</v>
      </c>
      <c r="F188" s="54">
        <f t="shared" si="31"/>
        <v>57.417803047128338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1073</v>
      </c>
      <c r="E191" s="244">
        <v>4733.33</v>
      </c>
      <c r="F191" s="54">
        <f t="shared" si="31"/>
        <v>441.13047530288912</v>
      </c>
    </row>
    <row r="192" spans="1:6" ht="12.75" customHeight="1" x14ac:dyDescent="0.2">
      <c r="A192" s="55">
        <v>3294</v>
      </c>
      <c r="B192" s="87" t="s">
        <v>424</v>
      </c>
      <c r="C192" s="52" t="s">
        <v>425</v>
      </c>
      <c r="D192" s="244">
        <v>300</v>
      </c>
      <c r="E192" s="244">
        <v>400</v>
      </c>
      <c r="F192" s="54">
        <f t="shared" si="31"/>
        <v>133.33333333333331</v>
      </c>
    </row>
    <row r="193" spans="1:6" ht="12.75" customHeight="1" x14ac:dyDescent="0.2">
      <c r="A193" s="55">
        <v>3295</v>
      </c>
      <c r="B193" s="87" t="s">
        <v>426</v>
      </c>
      <c r="C193" s="52" t="s">
        <v>427</v>
      </c>
      <c r="D193" s="244">
        <v>13413</v>
      </c>
      <c r="E193" s="244">
        <v>13162.5</v>
      </c>
      <c r="F193" s="54">
        <f t="shared" si="31"/>
        <v>98.132408857078957</v>
      </c>
    </row>
    <row r="194" spans="1:6" ht="12.75" customHeight="1" x14ac:dyDescent="0.2">
      <c r="A194" s="55" t="s">
        <v>428</v>
      </c>
      <c r="B194" s="87" t="s">
        <v>429</v>
      </c>
      <c r="C194" s="52" t="s">
        <v>428</v>
      </c>
      <c r="D194" s="244">
        <v>17031</v>
      </c>
      <c r="E194" s="244">
        <v>10781.25</v>
      </c>
      <c r="F194" s="54">
        <f t="shared" si="31"/>
        <v>63.303681521930599</v>
      </c>
    </row>
    <row r="195" spans="1:6" ht="12.75" customHeight="1" x14ac:dyDescent="0.2">
      <c r="A195" s="55">
        <v>3299</v>
      </c>
      <c r="B195" s="87" t="s">
        <v>430</v>
      </c>
      <c r="C195" s="52" t="s">
        <v>431</v>
      </c>
      <c r="D195" s="244">
        <v>35722</v>
      </c>
      <c r="E195" s="244">
        <v>9702.33</v>
      </c>
      <c r="F195" s="54">
        <f t="shared" si="31"/>
        <v>27.160657298023626</v>
      </c>
    </row>
    <row r="196" spans="1:6" ht="12.75" customHeight="1" x14ac:dyDescent="0.2">
      <c r="A196" s="55">
        <v>34</v>
      </c>
      <c r="B196" s="234" t="s">
        <v>432</v>
      </c>
      <c r="C196" s="52" t="s">
        <v>433</v>
      </c>
      <c r="D196" s="53">
        <f t="shared" ref="D196:E196" si="44">D197+D202+D210</f>
        <v>11508</v>
      </c>
      <c r="E196" s="53">
        <f t="shared" si="44"/>
        <v>5950.73</v>
      </c>
      <c r="F196" s="54">
        <f t="shared" si="31"/>
        <v>51.709506430309347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11508</v>
      </c>
      <c r="E210" s="53">
        <f t="shared" si="47"/>
        <v>5950.73</v>
      </c>
      <c r="F210" s="54">
        <f t="shared" si="31"/>
        <v>51.709506430309347</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11508</v>
      </c>
      <c r="E213" s="244">
        <v>5950.73</v>
      </c>
      <c r="F213" s="54">
        <f t="shared" si="31"/>
        <v>51.709506430309347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63363</v>
      </c>
      <c r="E252" s="53">
        <f t="shared" si="63"/>
        <v>64867.1</v>
      </c>
      <c r="F252" s="54">
        <f t="shared" ref="F252:F258" si="64">IF(D252&lt;&gt;0,IF(E252/D252&gt;=100,"&gt;&gt;100",E252/D252*100),"-")</f>
        <v>102.37378280700094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63363</v>
      </c>
      <c r="E259" s="53">
        <f t="shared" si="66"/>
        <v>64867.1</v>
      </c>
      <c r="F259" s="54">
        <f t="shared" ref="F259:F262" si="67">IF(D259&lt;&gt;0,IF(E259/D259&gt;=100,"&gt;&gt;100",E259/D259*100),"-")</f>
        <v>102.37378280700094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63363</v>
      </c>
      <c r="E261" s="244">
        <v>64867.1</v>
      </c>
      <c r="F261" s="54">
        <f t="shared" si="67"/>
        <v>102.37378280700094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4234304</v>
      </c>
      <c r="E289" s="53">
        <f t="shared" si="79"/>
        <v>4521991.59</v>
      </c>
      <c r="F289" s="54">
        <f t="shared" si="76"/>
        <v>106.7942119885582</v>
      </c>
    </row>
    <row r="290" spans="1:6" ht="12.75" customHeight="1" x14ac:dyDescent="0.2">
      <c r="A290" s="55" t="s">
        <v>605</v>
      </c>
      <c r="B290" s="87" t="s">
        <v>616</v>
      </c>
      <c r="C290" s="52" t="s">
        <v>617</v>
      </c>
      <c r="D290" s="53">
        <f>IF(D6&gt;=D289,D6-D289,0)</f>
        <v>13238</v>
      </c>
      <c r="E290" s="53">
        <f>IF(E6&gt;=E289,E6-E289,0)</f>
        <v>1372.7800000002608</v>
      </c>
      <c r="F290" s="54">
        <f t="shared" si="76"/>
        <v>10.369995467595263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20801</v>
      </c>
      <c r="E293" s="244">
        <v>30885.78</v>
      </c>
      <c r="F293" s="54">
        <f t="shared" si="76"/>
        <v>148.48218835632903</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26316</v>
      </c>
      <c r="E350" s="53">
        <f t="shared" si="95"/>
        <v>8967.52</v>
      </c>
      <c r="F350" s="54">
        <f t="shared" si="81"/>
        <v>34.076303389572885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26316</v>
      </c>
      <c r="E363" s="53">
        <f t="shared" si="99"/>
        <v>8967.52</v>
      </c>
      <c r="F363" s="54">
        <f t="shared" si="81"/>
        <v>34.076303389572885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26316</v>
      </c>
      <c r="E383" s="53">
        <f t="shared" si="103"/>
        <v>8967.52</v>
      </c>
      <c r="F383" s="54">
        <f t="shared" si="81"/>
        <v>34.076303389572885</v>
      </c>
    </row>
    <row r="384" spans="1:6" ht="12.75" customHeight="1" x14ac:dyDescent="0.2">
      <c r="A384" s="55">
        <v>4241</v>
      </c>
      <c r="B384" s="87" t="s">
        <v>780</v>
      </c>
      <c r="C384" s="52" t="s">
        <v>781</v>
      </c>
      <c r="D384" s="244">
        <v>26316</v>
      </c>
      <c r="E384" s="244">
        <v>8967.52</v>
      </c>
      <c r="F384" s="54">
        <f t="shared" si="81"/>
        <v>34.076303389572885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26316</v>
      </c>
      <c r="E408" s="53">
        <f t="shared" si="111"/>
        <v>8967.52</v>
      </c>
      <c r="F408" s="54">
        <f t="shared" si="81"/>
        <v>34.076303389572885</v>
      </c>
    </row>
    <row r="409" spans="1:6" ht="12.75" customHeight="1" x14ac:dyDescent="0.2">
      <c r="A409" s="55">
        <v>92212</v>
      </c>
      <c r="B409" s="87" t="s">
        <v>820</v>
      </c>
      <c r="C409" s="52" t="s">
        <v>821</v>
      </c>
      <c r="D409" s="244">
        <v>138271</v>
      </c>
      <c r="E409" s="244">
        <v>135277.12</v>
      </c>
      <c r="F409" s="54">
        <f t="shared" si="81"/>
        <v>97.834773741420832</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4247542</v>
      </c>
      <c r="E412" s="53">
        <f>E6+E298</f>
        <v>4523364.37</v>
      </c>
      <c r="F412" s="54">
        <f t="shared" si="81"/>
        <v>106.49369376453488</v>
      </c>
    </row>
    <row r="413" spans="1:6" ht="12.75" customHeight="1" x14ac:dyDescent="0.2">
      <c r="A413" s="55" t="s">
        <v>605</v>
      </c>
      <c r="B413" s="87" t="s">
        <v>828</v>
      </c>
      <c r="C413" s="52" t="s">
        <v>829</v>
      </c>
      <c r="D413" s="53">
        <f t="shared" ref="D413:E413" si="112">D289+D350</f>
        <v>4260620</v>
      </c>
      <c r="E413" s="53">
        <f t="shared" si="112"/>
        <v>4530959.1099999994</v>
      </c>
      <c r="F413" s="54">
        <f t="shared" si="81"/>
        <v>106.3450650374828</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13078</v>
      </c>
      <c r="E415" s="53">
        <f t="shared" si="114"/>
        <v>7594.7399999992922</v>
      </c>
      <c r="F415" s="54">
        <f t="shared" si="81"/>
        <v>58.072641076611809</v>
      </c>
    </row>
    <row r="416" spans="1:6" ht="12.75" customHeight="1" x14ac:dyDescent="0.2">
      <c r="A416" s="62" t="s">
        <v>834</v>
      </c>
      <c r="B416" s="234" t="s">
        <v>835</v>
      </c>
      <c r="C416" s="63" t="s">
        <v>836</v>
      </c>
      <c r="D416" s="53">
        <f t="shared" ref="D416:E416" si="115">IF(D292-D293+D409-D410&gt;=0,D292-D293+D409-D410,0)</f>
        <v>117470</v>
      </c>
      <c r="E416" s="53">
        <f t="shared" si="115"/>
        <v>104391.34</v>
      </c>
      <c r="F416" s="54">
        <f t="shared" si="81"/>
        <v>88.866382906273941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4247542</v>
      </c>
      <c r="E639" s="53">
        <f t="shared" si="180"/>
        <v>4523364.37</v>
      </c>
      <c r="F639" s="54">
        <f t="shared" si="119"/>
        <v>106.49369376453488</v>
      </c>
    </row>
    <row r="640" spans="1:6" ht="12.75" customHeight="1" x14ac:dyDescent="0.2">
      <c r="A640" s="55" t="s">
        <v>605</v>
      </c>
      <c r="B640" s="87" t="s">
        <v>1274</v>
      </c>
      <c r="C640" s="52" t="s">
        <v>1275</v>
      </c>
      <c r="D640" s="53">
        <f t="shared" ref="D640:E640" si="181">D413+D528</f>
        <v>4260620</v>
      </c>
      <c r="E640" s="53">
        <f t="shared" si="181"/>
        <v>4530959.1099999994</v>
      </c>
      <c r="F640" s="54">
        <f t="shared" si="119"/>
        <v>106.3450650374828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13078</v>
      </c>
      <c r="E642" s="53">
        <f t="shared" si="183"/>
        <v>7594.7399999992922</v>
      </c>
      <c r="F642" s="54">
        <f t="shared" si="119"/>
        <v>58.072641076611809</v>
      </c>
    </row>
    <row r="643" spans="1:6" ht="24" x14ac:dyDescent="0.2">
      <c r="A643" s="62" t="s">
        <v>1280</v>
      </c>
      <c r="B643" s="87" t="s">
        <v>1281</v>
      </c>
      <c r="C643" s="63" t="s">
        <v>1280</v>
      </c>
      <c r="D643" s="53">
        <f t="shared" ref="D643:E643" si="184">IF(D416-D417+D637-D638&gt;=0,D416-D417+D637-D638,0)</f>
        <v>117470</v>
      </c>
      <c r="E643" s="53">
        <f t="shared" si="184"/>
        <v>104391.34</v>
      </c>
      <c r="F643" s="54">
        <f t="shared" si="119"/>
        <v>88.866382906273941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104392</v>
      </c>
      <c r="E645" s="53">
        <f t="shared" si="186"/>
        <v>96796.600000000704</v>
      </c>
      <c r="F645" s="54">
        <f t="shared" si="119"/>
        <v>92.724155107671763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284280</v>
      </c>
      <c r="E647" s="245">
        <v>316153.48</v>
      </c>
      <c r="F647" s="59">
        <f t="shared" si="119"/>
        <v>111.21200225130153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195202</v>
      </c>
      <c r="E650" s="244">
        <v>149249.98000000001</v>
      </c>
      <c r="F650" s="54">
        <f t="shared" si="188"/>
        <v>76.459247343777221</v>
      </c>
    </row>
    <row r="651" spans="1:6" ht="12.75" customHeight="1" x14ac:dyDescent="0.2">
      <c r="A651" s="55" t="s">
        <v>1295</v>
      </c>
      <c r="B651" s="87" t="s">
        <v>1296</v>
      </c>
      <c r="C651" s="52" t="s">
        <v>1295</v>
      </c>
      <c r="D651" s="244">
        <v>195202</v>
      </c>
      <c r="E651" s="244">
        <v>149249.98000000001</v>
      </c>
      <c r="F651" s="54">
        <f t="shared" si="188"/>
        <v>76.459247343777221</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29</v>
      </c>
      <c r="E654" s="266">
        <v>32</v>
      </c>
      <c r="F654" s="54">
        <f t="shared" si="188"/>
        <v>110.34482758620689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19</v>
      </c>
      <c r="E656" s="266">
        <v>25</v>
      </c>
      <c r="F656" s="54">
        <f t="shared" si="188"/>
        <v>131.57894736842107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3527146</v>
      </c>
      <c r="E675" s="244">
        <v>3739987.1</v>
      </c>
      <c r="F675" s="54">
        <f t="shared" si="188"/>
        <v>106.03437169881826</v>
      </c>
    </row>
    <row r="676" spans="1:6" ht="24" x14ac:dyDescent="0.2">
      <c r="A676" s="55">
        <v>63613</v>
      </c>
      <c r="B676" s="234" t="s">
        <v>1346</v>
      </c>
      <c r="C676" s="52" t="s">
        <v>1347</v>
      </c>
      <c r="D676" s="244">
        <v>23768</v>
      </c>
      <c r="E676" s="244">
        <v>23758</v>
      </c>
      <c r="F676" s="54">
        <f t="shared" si="188"/>
        <v>99.957926624032311</v>
      </c>
    </row>
    <row r="677" spans="1:6" ht="24" x14ac:dyDescent="0.2">
      <c r="A677" s="55">
        <v>63622</v>
      </c>
      <c r="B677" s="234" t="s">
        <v>1348</v>
      </c>
      <c r="C677" s="52" t="s">
        <v>1349</v>
      </c>
      <c r="D677" s="244">
        <v>22831</v>
      </c>
      <c r="E677" s="244">
        <v>72315.81</v>
      </c>
      <c r="F677" s="54">
        <f t="shared" si="188"/>
        <v>316.74394463667824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10185</v>
      </c>
      <c r="E717" s="244">
        <v>13994.96</v>
      </c>
      <c r="F717" s="54">
        <f t="shared" si="188"/>
        <v>137.40756013745704</v>
      </c>
    </row>
    <row r="718" spans="1:6" ht="12.75" customHeight="1" x14ac:dyDescent="0.2">
      <c r="A718" s="55">
        <v>32121</v>
      </c>
      <c r="B718" s="87" t="s">
        <v>1412</v>
      </c>
      <c r="C718" s="52" t="s">
        <v>1413</v>
      </c>
      <c r="D718" s="244">
        <v>94080</v>
      </c>
      <c r="E718" s="244">
        <v>128660.68</v>
      </c>
      <c r="F718" s="54">
        <f t="shared" si="188"/>
        <v>136.75667517006801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7500</v>
      </c>
      <c r="E720" s="244">
        <v>8809.35</v>
      </c>
      <c r="F720" s="54">
        <f t="shared" si="188"/>
        <v>117.458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63363</v>
      </c>
      <c r="E828" s="244">
        <v>64867.1</v>
      </c>
      <c r="F828" s="54">
        <f t="shared" si="190"/>
        <v>102.37378280700094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F251" sqref="F2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7924841</v>
      </c>
      <c r="E6" s="231">
        <f t="shared" si="0"/>
        <v>7773381.8800000018</v>
      </c>
      <c r="F6" s="232">
        <f t="shared" ref="F6:F260" si="1">IF(D6&gt;0,IF(E6/D6&gt;=100,"&gt;&gt;100",E6/D6*100),"-")</f>
        <v>98.088805567203195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7430377</v>
      </c>
      <c r="E7" s="106">
        <f t="shared" si="2"/>
        <v>7261397.6800000016</v>
      </c>
      <c r="F7" s="95">
        <f t="shared" si="1"/>
        <v>97.725831138850722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66750</v>
      </c>
      <c r="E8" s="106">
        <f>E9+E10-E11</f>
        <v>66750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66750</v>
      </c>
      <c r="E10" s="249">
        <v>66750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7363627</v>
      </c>
      <c r="E12" s="106">
        <f t="shared" si="3"/>
        <v>7194647.6800000016</v>
      </c>
      <c r="F12" s="95">
        <f t="shared" si="1"/>
        <v>97.705216193052706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6977389</v>
      </c>
      <c r="E13" s="106">
        <f t="shared" si="4"/>
        <v>6856580.7100000009</v>
      </c>
      <c r="F13" s="95">
        <f t="shared" si="1"/>
        <v>98.268574534112986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10244255</v>
      </c>
      <c r="E15" s="249">
        <v>10244255.460000001</v>
      </c>
      <c r="F15" s="95">
        <f t="shared" si="1"/>
        <v>100.00000449032164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3266866</v>
      </c>
      <c r="E18" s="249">
        <v>3387674.75</v>
      </c>
      <c r="F18" s="95">
        <f t="shared" si="1"/>
        <v>103.69800138726228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376299</v>
      </c>
      <c r="E19" s="106">
        <f t="shared" si="5"/>
        <v>330026.07000000007</v>
      </c>
      <c r="F19" s="95">
        <f t="shared" si="1"/>
        <v>87.703148294308534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671692</v>
      </c>
      <c r="E20" s="249">
        <v>735925.22</v>
      </c>
      <c r="F20" s="95">
        <f t="shared" si="1"/>
        <v>109.56289787581213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37952</v>
      </c>
      <c r="E21" s="249">
        <v>37952.17</v>
      </c>
      <c r="F21" s="95">
        <f t="shared" si="1"/>
        <v>100.00044793423271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18727</v>
      </c>
      <c r="E22" s="249">
        <v>18726.96</v>
      </c>
      <c r="F22" s="95">
        <f t="shared" si="1"/>
        <v>99.999786404656376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32912</v>
      </c>
      <c r="E24" s="249">
        <v>32912.629999999997</v>
      </c>
      <c r="F24" s="95">
        <f t="shared" si="1"/>
        <v>100.00191419543023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176728</v>
      </c>
      <c r="E25" s="249">
        <v>176727.86</v>
      </c>
      <c r="F25" s="95">
        <f t="shared" si="1"/>
        <v>99.999920782218993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251986</v>
      </c>
      <c r="E26" s="249">
        <v>251985.94</v>
      </c>
      <c r="F26" s="95">
        <f t="shared" si="1"/>
        <v>99.999976189153358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813698</v>
      </c>
      <c r="E28" s="249">
        <v>924204.71</v>
      </c>
      <c r="F28" s="95">
        <f t="shared" si="1"/>
        <v>113.58080147671494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9939</v>
      </c>
      <c r="E35" s="106">
        <f t="shared" si="7"/>
        <v>8040.8999999999942</v>
      </c>
      <c r="F35" s="95">
        <f t="shared" si="1"/>
        <v>80.902505282221497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178259</v>
      </c>
      <c r="E36" s="249">
        <v>187226.02</v>
      </c>
      <c r="F36" s="95">
        <f t="shared" si="1"/>
        <v>105.03033226933842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168320</v>
      </c>
      <c r="E40" s="249">
        <v>179185.12</v>
      </c>
      <c r="F40" s="95">
        <f t="shared" si="1"/>
        <v>106.45503802281368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58083</v>
      </c>
      <c r="E54" s="249">
        <v>59123.33</v>
      </c>
      <c r="F54" s="95">
        <f t="shared" si="1"/>
        <v>101.79110927465868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58083</v>
      </c>
      <c r="E55" s="249">
        <v>59123.33</v>
      </c>
      <c r="F55" s="95">
        <f t="shared" si="1"/>
        <v>101.79110927465868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494464</v>
      </c>
      <c r="E68" s="106">
        <f t="shared" si="13"/>
        <v>511984.19999999995</v>
      </c>
      <c r="F68" s="95">
        <f t="shared" si="1"/>
        <v>103.54327109759254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57959</v>
      </c>
      <c r="E78" s="106">
        <f>E79+SUM(E82:E84)-E85+E86</f>
        <v>36675.049999999996</v>
      </c>
      <c r="F78" s="95">
        <f t="shared" si="1"/>
        <v>63.277575527528072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1078</v>
      </c>
      <c r="E84" s="249">
        <v>1078.0899999999999</v>
      </c>
      <c r="F84" s="95">
        <f t="shared" si="1"/>
        <v>100.00834879406307</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56881</v>
      </c>
      <c r="E86" s="249">
        <v>35596.959999999999</v>
      </c>
      <c r="F86" s="95">
        <f t="shared" si="1"/>
        <v>62.581459538334414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152225</v>
      </c>
      <c r="E146" s="106">
        <f t="shared" si="26"/>
        <v>159155.67000000001</v>
      </c>
      <c r="F146" s="95">
        <f t="shared" si="1"/>
        <v>104.55291180817869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152225</v>
      </c>
      <c r="E161" s="249">
        <v>159155.67000000001</v>
      </c>
      <c r="F161" s="95">
        <f t="shared" si="1"/>
        <v>104.55291180817869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284280</v>
      </c>
      <c r="E170" s="106">
        <f t="shared" si="29"/>
        <v>316153.48</v>
      </c>
      <c r="F170" s="95">
        <f t="shared" si="1"/>
        <v>111.21200225130153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284280</v>
      </c>
      <c r="E173" s="249">
        <v>316153.48</v>
      </c>
      <c r="F173" s="95">
        <f t="shared" si="1"/>
        <v>111.21200225130153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7924841</v>
      </c>
      <c r="E175" s="106">
        <f t="shared" si="30"/>
        <v>7773381.879999999</v>
      </c>
      <c r="F175" s="95">
        <f t="shared" si="1"/>
        <v>98.088805567203167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390072</v>
      </c>
      <c r="E176" s="106">
        <f t="shared" si="31"/>
        <v>415187.6</v>
      </c>
      <c r="F176" s="95">
        <f t="shared" si="1"/>
        <v>106.43870875120489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389482</v>
      </c>
      <c r="E177" s="106">
        <f t="shared" si="32"/>
        <v>414597.61</v>
      </c>
      <c r="F177" s="95">
        <f t="shared" si="1"/>
        <v>106.44846488412813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287816</v>
      </c>
      <c r="E178" s="249">
        <v>325801.73</v>
      </c>
      <c r="F178" s="95">
        <f t="shared" si="1"/>
        <v>113.19792158879282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44105</v>
      </c>
      <c r="E179" s="249">
        <v>52518.54</v>
      </c>
      <c r="F179" s="95">
        <f t="shared" si="1"/>
        <v>119.07615916562749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57561</v>
      </c>
      <c r="E188" s="249">
        <v>36277.339999999997</v>
      </c>
      <c r="F188" s="95">
        <f t="shared" si="1"/>
        <v>63.024165667726407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590</v>
      </c>
      <c r="E189" s="249">
        <v>589.99</v>
      </c>
      <c r="F189" s="95">
        <f t="shared" si="1"/>
        <v>99.998305084745766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7534769</v>
      </c>
      <c r="E237" s="106">
        <f t="shared" si="41"/>
        <v>7358194.2799999993</v>
      </c>
      <c r="F237" s="95">
        <f t="shared" si="1"/>
        <v>97.656534394086918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7430377</v>
      </c>
      <c r="E238" s="106">
        <f t="shared" si="42"/>
        <v>7261397.6799999997</v>
      </c>
      <c r="F238" s="95">
        <f t="shared" si="1"/>
        <v>97.725831138850694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7430377</v>
      </c>
      <c r="E239" s="106">
        <f t="shared" si="43"/>
        <v>7261397.6799999997</v>
      </c>
      <c r="F239" s="95">
        <f t="shared" si="1"/>
        <v>97.725831138850694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7363939</v>
      </c>
      <c r="E240" s="249">
        <v>7194960.1799999997</v>
      </c>
      <c r="F240" s="95">
        <f t="shared" si="1"/>
        <v>97.705320209741004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66438</v>
      </c>
      <c r="E241" s="249">
        <v>66437.5</v>
      </c>
      <c r="F241" s="95">
        <f t="shared" si="1"/>
        <v>99.99924741864595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104392</v>
      </c>
      <c r="E245" s="106">
        <f t="shared" si="45"/>
        <v>96796.6</v>
      </c>
      <c r="F245" s="95">
        <f t="shared" si="1"/>
        <v>92.724155107671095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138271</v>
      </c>
      <c r="E246" s="106">
        <f t="shared" si="46"/>
        <v>199114.41</v>
      </c>
      <c r="F246" s="95">
        <f t="shared" si="1"/>
        <v>144.00301581676561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138271</v>
      </c>
      <c r="E248" s="249">
        <v>199114.41</v>
      </c>
      <c r="F248" s="95">
        <f t="shared" si="1"/>
        <v>144.00301581676561</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33879</v>
      </c>
      <c r="E250" s="106">
        <f t="shared" si="47"/>
        <v>102317.81</v>
      </c>
      <c r="F250" s="95">
        <f t="shared" si="1"/>
        <v>302.00953392957285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33879</v>
      </c>
      <c r="E251" s="249">
        <v>102317.81</v>
      </c>
      <c r="F251" s="95">
        <f t="shared" si="1"/>
        <v>302.00953392957285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236672</v>
      </c>
      <c r="E259" s="106">
        <f t="shared" si="49"/>
        <v>236672.17</v>
      </c>
      <c r="F259" s="95">
        <f t="shared" si="1"/>
        <v>100.00007182936723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236672</v>
      </c>
      <c r="E260" s="250">
        <v>236672.17</v>
      </c>
      <c r="F260" s="99">
        <f t="shared" si="1"/>
        <v>100.00007182936723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152225</v>
      </c>
      <c r="E264" s="249">
        <v>159155.67000000001</v>
      </c>
      <c r="F264" s="95">
        <f t="shared" si="50"/>
        <v>104.55291180817869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56507</v>
      </c>
      <c r="E268" s="249">
        <v>35222.839999999997</v>
      </c>
      <c r="F268" s="95">
        <f t="shared" si="50"/>
        <v>62.333586989222567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374</v>
      </c>
      <c r="E269" s="249">
        <v>374.12</v>
      </c>
      <c r="F269" s="95">
        <f t="shared" si="50"/>
        <v>100.03208556149733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152225</v>
      </c>
      <c r="E286" s="249">
        <v>159155.67000000001</v>
      </c>
      <c r="F286" s="95">
        <f t="shared" si="50"/>
        <v>104.55291180817869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389482</v>
      </c>
      <c r="E288" s="249">
        <v>414597.61</v>
      </c>
      <c r="F288" s="95">
        <f t="shared" si="50"/>
        <v>106.44846488412813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590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589.99</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23.59</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57585</v>
      </c>
      <c r="E302" s="249">
        <v>36300.93</v>
      </c>
      <c r="F302" s="95">
        <f t="shared" si="50"/>
        <v>63.038864287574889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L125" sqref="L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4260620</v>
      </c>
      <c r="E114" s="83">
        <f t="shared" si="22"/>
        <v>4530959.1100000003</v>
      </c>
      <c r="F114" s="65">
        <f t="shared" si="1"/>
        <v>106.34506503748283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4069430</v>
      </c>
      <c r="E115" s="83">
        <f t="shared" si="23"/>
        <v>4326163.25</v>
      </c>
      <c r="F115" s="65">
        <f t="shared" si="1"/>
        <v>106.30882580607113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4069430</v>
      </c>
      <c r="E117" s="251">
        <v>4326163.25</v>
      </c>
      <c r="F117" s="65">
        <f t="shared" si="1"/>
        <v>106.30882580607113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191190</v>
      </c>
      <c r="E126" s="251">
        <v>204795.86</v>
      </c>
      <c r="F126" s="65">
        <f t="shared" si="1"/>
        <v>107.11640776191223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4260620</v>
      </c>
      <c r="E141" s="108">
        <f t="shared" si="28"/>
        <v>4530959.1100000003</v>
      </c>
      <c r="F141" s="84">
        <f t="shared" si="1"/>
        <v>106.34506503748283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L10" sqref="L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64233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64233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64233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64233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300" verticalDpi="300"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L102" sqref="L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390071.59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4615591.58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4606624.0600000005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3819872.83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684909.15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5950.73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64867.1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31024.25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8967.52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4590475.57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4581508.0500000007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3781886.71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676495.57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5950.73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64867.1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52307.94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8967.52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415187.59999999963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415187.6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414597.61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589.99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48460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2023-01-25T12:26:57Z</cp:lastPrinted>
  <dcterms:created xsi:type="dcterms:W3CDTF">2022-04-01T05:14:30Z</dcterms:created>
  <dcterms:modified xsi:type="dcterms:W3CDTF">2023-01-27T11:59:01Z</dcterms:modified>
</cp:coreProperties>
</file>